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Transfer\Projekty\2024\dopravní stavby\2024-02 Zlonice 23916-2\"/>
    </mc:Choice>
  </mc:AlternateContent>
  <xr:revisionPtr revIDLastSave="0" documentId="13_ncr:1_{A8C17724-36A7-4D7F-BC80-B82C059CA8B9}" xr6:coauthVersionLast="47" xr6:coauthVersionMax="47" xr10:uidLastSave="{00000000-0000-0000-0000-000000000000}"/>
  <bookViews>
    <workbookView xWindow="-120" yWindow="-120" windowWidth="25440" windowHeight="15990" activeTab="5" xr2:uid="{00000000-000D-0000-FFFF-FFFF00000000}"/>
  </bookViews>
  <sheets>
    <sheet name="Rekapitulace" sheetId="7" r:id="rId1"/>
    <sheet name="000" sheetId="2" r:id="rId2"/>
    <sheet name="001" sheetId="3" r:id="rId3"/>
    <sheet name="101" sheetId="4" r:id="rId4"/>
    <sheet name="102" sheetId="5" r:id="rId5"/>
    <sheet name="201" sheetId="6" r:id="rId6"/>
  </sheets>
  <calcPr calcId="191029"/>
</workbook>
</file>

<file path=xl/calcChain.xml><?xml version="1.0" encoding="utf-8"?>
<calcChain xmlns="http://schemas.openxmlformats.org/spreadsheetml/2006/main">
  <c r="I280" i="6" l="1"/>
  <c r="O280" i="6" s="1"/>
  <c r="I276" i="6"/>
  <c r="O276" i="6" s="1"/>
  <c r="I273" i="6"/>
  <c r="O273" i="6" s="1"/>
  <c r="I267" i="6"/>
  <c r="O267" i="6" s="1"/>
  <c r="I263" i="6"/>
  <c r="O263" i="6" s="1"/>
  <c r="I259" i="6"/>
  <c r="O259" i="6" s="1"/>
  <c r="I255" i="6"/>
  <c r="O255" i="6" s="1"/>
  <c r="I251" i="6"/>
  <c r="O251" i="6" s="1"/>
  <c r="I247" i="6"/>
  <c r="O247" i="6" s="1"/>
  <c r="I243" i="6"/>
  <c r="O243" i="6" s="1"/>
  <c r="I239" i="6"/>
  <c r="I234" i="6"/>
  <c r="O234" i="6" s="1"/>
  <c r="I230" i="6"/>
  <c r="O230" i="6" s="1"/>
  <c r="I226" i="6"/>
  <c r="O226" i="6" s="1"/>
  <c r="I222" i="6"/>
  <c r="I217" i="6"/>
  <c r="O217" i="6" s="1"/>
  <c r="I213" i="6"/>
  <c r="O213" i="6" s="1"/>
  <c r="I209" i="6"/>
  <c r="O209" i="6" s="1"/>
  <c r="I205" i="6"/>
  <c r="O205" i="6" s="1"/>
  <c r="I201" i="6"/>
  <c r="O201" i="6" s="1"/>
  <c r="I197" i="6"/>
  <c r="I192" i="6"/>
  <c r="I187" i="6"/>
  <c r="O187" i="6" s="1"/>
  <c r="I183" i="6"/>
  <c r="O183" i="6" s="1"/>
  <c r="I179" i="6"/>
  <c r="O179" i="6" s="1"/>
  <c r="I173" i="6"/>
  <c r="I168" i="6"/>
  <c r="O168" i="6" s="1"/>
  <c r="I164" i="6"/>
  <c r="O164" i="6" s="1"/>
  <c r="I160" i="6"/>
  <c r="O160" i="6" s="1"/>
  <c r="I156" i="6"/>
  <c r="O156" i="6" s="1"/>
  <c r="I152" i="6"/>
  <c r="O152" i="6" s="1"/>
  <c r="I148" i="6"/>
  <c r="I143" i="6"/>
  <c r="O143" i="6" s="1"/>
  <c r="I137" i="6"/>
  <c r="O137" i="6" s="1"/>
  <c r="I133" i="6"/>
  <c r="O133" i="6" s="1"/>
  <c r="I129" i="6"/>
  <c r="O129" i="6" s="1"/>
  <c r="I125" i="6"/>
  <c r="O125" i="6" s="1"/>
  <c r="I118" i="6"/>
  <c r="O118" i="6" s="1"/>
  <c r="I114" i="6"/>
  <c r="O114" i="6" s="1"/>
  <c r="I110" i="6"/>
  <c r="I105" i="6"/>
  <c r="O105" i="6" s="1"/>
  <c r="I101" i="6"/>
  <c r="O101" i="6" s="1"/>
  <c r="I97" i="6"/>
  <c r="O97" i="6" s="1"/>
  <c r="I93" i="6"/>
  <c r="O93" i="6" s="1"/>
  <c r="I89" i="6"/>
  <c r="I82" i="6"/>
  <c r="O82" i="6" s="1"/>
  <c r="I77" i="6"/>
  <c r="I72" i="6"/>
  <c r="O72" i="6" s="1"/>
  <c r="I68" i="6"/>
  <c r="O68" i="6" s="1"/>
  <c r="I64" i="6"/>
  <c r="I59" i="6"/>
  <c r="O59" i="6" s="1"/>
  <c r="I55" i="6"/>
  <c r="O55" i="6" s="1"/>
  <c r="I51" i="6"/>
  <c r="I46" i="6"/>
  <c r="O46" i="6" s="1"/>
  <c r="I42" i="6"/>
  <c r="I37" i="6"/>
  <c r="O37" i="6" s="1"/>
  <c r="I33" i="6"/>
  <c r="O33" i="6" s="1"/>
  <c r="I29" i="6"/>
  <c r="O29" i="6" s="1"/>
  <c r="I25" i="6"/>
  <c r="O25" i="6" s="1"/>
  <c r="I22" i="6"/>
  <c r="O22" i="6" s="1"/>
  <c r="I18" i="6"/>
  <c r="O18" i="6" s="1"/>
  <c r="I14" i="6"/>
  <c r="I9" i="6"/>
  <c r="I52" i="5"/>
  <c r="I47" i="5"/>
  <c r="O47" i="5" s="1"/>
  <c r="I44" i="5"/>
  <c r="O44" i="5" s="1"/>
  <c r="I41" i="5"/>
  <c r="O41" i="5" s="1"/>
  <c r="I37" i="5"/>
  <c r="O37" i="5" s="1"/>
  <c r="I34" i="5"/>
  <c r="O34" i="5" s="1"/>
  <c r="I31" i="5"/>
  <c r="O31" i="5" s="1"/>
  <c r="I27" i="5"/>
  <c r="O27" i="5" s="1"/>
  <c r="I24" i="5"/>
  <c r="O24" i="5" s="1"/>
  <c r="I18" i="5"/>
  <c r="I13" i="5"/>
  <c r="O13" i="5" s="1"/>
  <c r="I9" i="5"/>
  <c r="I162" i="4"/>
  <c r="O162" i="4" s="1"/>
  <c r="I158" i="4"/>
  <c r="O158" i="4" s="1"/>
  <c r="I154" i="4"/>
  <c r="O154" i="4" s="1"/>
  <c r="I150" i="4"/>
  <c r="I145" i="4"/>
  <c r="O145" i="4" s="1"/>
  <c r="I141" i="4"/>
  <c r="O141" i="4" s="1"/>
  <c r="I137" i="4"/>
  <c r="O137" i="4" s="1"/>
  <c r="I133" i="4"/>
  <c r="O133" i="4" s="1"/>
  <c r="I129" i="4"/>
  <c r="I124" i="4"/>
  <c r="O124" i="4" s="1"/>
  <c r="I120" i="4"/>
  <c r="O120" i="4" s="1"/>
  <c r="I116" i="4"/>
  <c r="O116" i="4" s="1"/>
  <c r="I112" i="4"/>
  <c r="O112" i="4" s="1"/>
  <c r="I108" i="4"/>
  <c r="I103" i="4"/>
  <c r="O103" i="4" s="1"/>
  <c r="I99" i="4"/>
  <c r="O99" i="4" s="1"/>
  <c r="I95" i="4"/>
  <c r="O95" i="4" s="1"/>
  <c r="I91" i="4"/>
  <c r="I86" i="4"/>
  <c r="O86" i="4" s="1"/>
  <c r="I82" i="4"/>
  <c r="O82" i="4" s="1"/>
  <c r="I78" i="4"/>
  <c r="O78" i="4" s="1"/>
  <c r="I74" i="4"/>
  <c r="O74" i="4" s="1"/>
  <c r="I70" i="4"/>
  <c r="O70" i="4" s="1"/>
  <c r="I66" i="4"/>
  <c r="O66" i="4" s="1"/>
  <c r="I62" i="4"/>
  <c r="O62" i="4" s="1"/>
  <c r="I58" i="4"/>
  <c r="O58" i="4" s="1"/>
  <c r="I54" i="4"/>
  <c r="O54" i="4" s="1"/>
  <c r="I50" i="4"/>
  <c r="O50" i="4" s="1"/>
  <c r="I46" i="4"/>
  <c r="O46" i="4" s="1"/>
  <c r="I42" i="4"/>
  <c r="O42" i="4" s="1"/>
  <c r="I38" i="4"/>
  <c r="O38" i="4" s="1"/>
  <c r="I34" i="4"/>
  <c r="I29" i="4"/>
  <c r="O29" i="4" s="1"/>
  <c r="I25" i="4"/>
  <c r="O25" i="4" s="1"/>
  <c r="I21" i="4"/>
  <c r="O21" i="4" s="1"/>
  <c r="I17" i="4"/>
  <c r="O17" i="4" s="1"/>
  <c r="I13" i="4"/>
  <c r="O13" i="4" s="1"/>
  <c r="I9" i="4"/>
  <c r="I85" i="3"/>
  <c r="O85" i="3" s="1"/>
  <c r="I81" i="3"/>
  <c r="O81" i="3" s="1"/>
  <c r="I78" i="3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I44" i="3"/>
  <c r="O44" i="3" s="1"/>
  <c r="I40" i="3"/>
  <c r="O40" i="3" s="1"/>
  <c r="I36" i="3"/>
  <c r="O36" i="3" s="1"/>
  <c r="I32" i="3"/>
  <c r="I28" i="3"/>
  <c r="O28" i="3" s="1"/>
  <c r="I25" i="3"/>
  <c r="O25" i="3" s="1"/>
  <c r="I22" i="3"/>
  <c r="I17" i="3"/>
  <c r="O17" i="3" s="1"/>
  <c r="I13" i="3"/>
  <c r="O13" i="3" s="1"/>
  <c r="I9" i="3"/>
  <c r="I80" i="2"/>
  <c r="O80" i="2" s="1"/>
  <c r="I77" i="2"/>
  <c r="O77" i="2" s="1"/>
  <c r="I74" i="2"/>
  <c r="O74" i="2" s="1"/>
  <c r="I71" i="2"/>
  <c r="O71" i="2" s="1"/>
  <c r="I64" i="2"/>
  <c r="O64" i="2" s="1"/>
  <c r="I61" i="2"/>
  <c r="O61" i="2" s="1"/>
  <c r="I57" i="2"/>
  <c r="O57" i="2" s="1"/>
  <c r="I54" i="2"/>
  <c r="O54" i="2" s="1"/>
  <c r="I51" i="2"/>
  <c r="O51" i="2" s="1"/>
  <c r="I48" i="2"/>
  <c r="O48" i="2" s="1"/>
  <c r="I45" i="2"/>
  <c r="O45" i="2" s="1"/>
  <c r="I42" i="2"/>
  <c r="O42" i="2" s="1"/>
  <c r="I39" i="2"/>
  <c r="O39" i="2" s="1"/>
  <c r="I36" i="2"/>
  <c r="O36" i="2" s="1"/>
  <c r="I33" i="2"/>
  <c r="O33" i="2" s="1"/>
  <c r="I30" i="2"/>
  <c r="O30" i="2" s="1"/>
  <c r="I27" i="2"/>
  <c r="O27" i="2" s="1"/>
  <c r="I24" i="2"/>
  <c r="O24" i="2" s="1"/>
  <c r="I21" i="2"/>
  <c r="O21" i="2" s="1"/>
  <c r="I18" i="2"/>
  <c r="O18" i="2" s="1"/>
  <c r="I15" i="2"/>
  <c r="O15" i="2" s="1"/>
  <c r="I12" i="2"/>
  <c r="O12" i="2" s="1"/>
  <c r="I9" i="2"/>
  <c r="I8" i="2" l="1"/>
  <c r="I3" i="2" s="1"/>
  <c r="C10" i="7" s="1"/>
  <c r="O9" i="2"/>
  <c r="D10" i="7" s="1"/>
  <c r="I8" i="3"/>
  <c r="O9" i="3"/>
  <c r="I21" i="3"/>
  <c r="O22" i="3"/>
  <c r="I31" i="3"/>
  <c r="O32" i="3"/>
  <c r="I48" i="3"/>
  <c r="O49" i="3"/>
  <c r="I77" i="3"/>
  <c r="O78" i="3"/>
  <c r="I8" i="4"/>
  <c r="O9" i="4"/>
  <c r="I33" i="4"/>
  <c r="O34" i="4"/>
  <c r="I90" i="4"/>
  <c r="O91" i="4"/>
  <c r="I107" i="4"/>
  <c r="O108" i="4"/>
  <c r="I128" i="4"/>
  <c r="O129" i="4"/>
  <c r="I149" i="4"/>
  <c r="O150" i="4"/>
  <c r="I8" i="5"/>
  <c r="O9" i="5"/>
  <c r="I17" i="5"/>
  <c r="O18" i="5"/>
  <c r="I51" i="5"/>
  <c r="O52" i="5"/>
  <c r="I8" i="6"/>
  <c r="O9" i="6"/>
  <c r="I13" i="6"/>
  <c r="O14" i="6"/>
  <c r="I41" i="6"/>
  <c r="O42" i="6"/>
  <c r="I50" i="6"/>
  <c r="O51" i="6"/>
  <c r="I63" i="6"/>
  <c r="O64" i="6"/>
  <c r="I76" i="6"/>
  <c r="O77" i="6"/>
  <c r="I88" i="6"/>
  <c r="O89" i="6"/>
  <c r="I109" i="6"/>
  <c r="O110" i="6"/>
  <c r="I147" i="6"/>
  <c r="O148" i="6"/>
  <c r="I172" i="6"/>
  <c r="O173" i="6"/>
  <c r="I191" i="6"/>
  <c r="O192" i="6"/>
  <c r="I196" i="6"/>
  <c r="O197" i="6"/>
  <c r="I221" i="6"/>
  <c r="O222" i="6"/>
  <c r="I238" i="6"/>
  <c r="O239" i="6"/>
  <c r="D14" i="7" l="1"/>
  <c r="I3" i="6"/>
  <c r="C14" i="7" s="1"/>
  <c r="E14" i="7" s="1"/>
  <c r="D13" i="7"/>
  <c r="I3" i="5"/>
  <c r="C13" i="7" s="1"/>
  <c r="E13" i="7" s="1"/>
  <c r="D12" i="7"/>
  <c r="I3" i="4"/>
  <c r="C12" i="7" s="1"/>
  <c r="E12" i="7" s="1"/>
  <c r="D11" i="7"/>
  <c r="I3" i="3"/>
  <c r="C11" i="7" s="1"/>
  <c r="E11" i="7" s="1"/>
  <c r="E10" i="7"/>
  <c r="C7" i="7" s="1"/>
  <c r="C6" i="7"/>
</calcChain>
</file>

<file path=xl/sharedStrings.xml><?xml version="1.0" encoding="utf-8"?>
<sst xmlns="http://schemas.openxmlformats.org/spreadsheetml/2006/main" count="1907" uniqueCount="645">
  <si>
    <t>EstiCon</t>
  </si>
  <si>
    <t>Firma:</t>
  </si>
  <si>
    <t>Rekapitulace ceny</t>
  </si>
  <si>
    <t>Stavba: 2024-02 - III/23916 Zlonice, most ev.č. 23916-2 přes Dřínovský potok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</si>
  <si>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</si>
  <si>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</si>
  <si>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</si>
  <si>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</si>
  <si>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</si>
  <si>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</si>
  <si>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</si>
  <si>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</si>
  <si>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Ostatní a vedlejší náklady stavby</t>
  </si>
  <si>
    <t>001</t>
  </si>
  <si>
    <t>Demolice</t>
  </si>
  <si>
    <t>101</t>
  </si>
  <si>
    <t>Silnice</t>
  </si>
  <si>
    <t>102</t>
  </si>
  <si>
    <t>Přechodné dopravní opatření</t>
  </si>
  <si>
    <t>201</t>
  </si>
  <si>
    <t>Most 23916-2</t>
  </si>
  <si>
    <t>Soupis prací objektu</t>
  </si>
  <si>
    <t>S</t>
  </si>
  <si>
    <t>Stavba:</t>
  </si>
  <si>
    <t>2024-02</t>
  </si>
  <si>
    <t>III/23916 Zlonice, most ev.č. 23916-2 přes Dřínovský potok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</si>
  <si>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</si>
  <si>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</si>
  <si>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</si>
  <si>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</si>
  <si>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</si>
  <si>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</si>
  <si>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</si>
  <si>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</si>
  <si>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</si>
  <si>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</si>
  <si>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</si>
  <si>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</si>
  <si>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</si>
  <si>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</si>
  <si>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</si>
  <si>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</si>
  <si>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</si>
  <si>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</si>
  <si>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</si>
  <si>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</si>
  <si>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</si>
  <si>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</si>
  <si>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TS</t>
  </si>
  <si>
    <t>Položka zahrnuje:
- veškeré náklady spojené s objednatelem požadovanými zkouškami
Položka nezahrnuje:
- x</t>
  </si>
  <si>
    <t>02620</t>
  </si>
  <si>
    <t>ZKOUŠENÍ KONSTRUKCÍ A PRACÍ NEZÁVISLOU ZKUŠEBNOU</t>
  </si>
  <si>
    <t>02851</t>
  </si>
  <si>
    <t>PRŮZKUMNÉ PRÁCE DIAGNOSTIKY KONSTRUKCÍ NA POVRCHU</t>
  </si>
  <si>
    <t>Stanovení PaU v odstraněných asf. konstrukcích pro určení dalšího nakládání s nimi</t>
  </si>
  <si>
    <t>Položka zahrnuje:
- veškeré náklady spojené s objednatelem požadovanými pracemi
Položka nezahrnuje:
- x</t>
  </si>
  <si>
    <t>029113</t>
  </si>
  <si>
    <t>1</t>
  </si>
  <si>
    <t>OSTATNÍ POŽADAVKY - GEODETICKÉ ZAMĚŘENÍ - CELKY</t>
  </si>
  <si>
    <t>KUS</t>
  </si>
  <si>
    <t>geodetické práce na stavbě, vytyčení stáv. inž. sítí, technická pomoc pro vytyčení silničních objektů</t>
  </si>
  <si>
    <t>2</t>
  </si>
  <si>
    <t>vymezení rozsahu služebnosti (VB)</t>
  </si>
  <si>
    <t>3</t>
  </si>
  <si>
    <t>zaměření SPS pro zhotovení GP a DSPS</t>
  </si>
  <si>
    <t>4</t>
  </si>
  <si>
    <t>oddělovací geometrický plán zpracovaný na základě skutečného provedení stavby, geometrický plán pro vyznačení rozsahu věcného břemene</t>
  </si>
  <si>
    <t>02920</t>
  </si>
  <si>
    <t>OSTATNÍ POŽADAVKY - OCHRANA ŽIVOTNÍHO PROSTŘEDÍ</t>
  </si>
  <si>
    <t>záchranný odlov a transfer ryb z ohrožené oblasti a další opatření k zajištění OŽP</t>
  </si>
  <si>
    <t>02940</t>
  </si>
  <si>
    <t>OSTATNÍ POŽADAVKY - VYPRACOVÁNÍ DOKUMENTACE</t>
  </si>
  <si>
    <t>Havarijní a povodňový plán</t>
  </si>
  <si>
    <t>029412</t>
  </si>
  <si>
    <t>OSTATNÍ POŽADAVKY - VYPRACOVÁNÍ MOSTNÍHO LISTU</t>
  </si>
  <si>
    <t>02943</t>
  </si>
  <si>
    <t>OSTATNÍ POŽADAVKY - VYPRACOVÁNÍ RDS</t>
  </si>
  <si>
    <t>02944</t>
  </si>
  <si>
    <t>OSTAT POŽADAVKY - DOKUMENTACE SKUTEČ PROVEDENÍ V DIGIT FORMĚ</t>
  </si>
  <si>
    <t>02946</t>
  </si>
  <si>
    <t>OSTAT POŽADAVKY - FOTODOKUMENTACE</t>
  </si>
  <si>
    <t>Videozáznam, pasportizace objízdných tras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</si>
  <si>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</si>
  <si>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</si>
  <si>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</si>
  <si>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Pasportizace staveniště a okolí vč pasportizace okolních nemovitostí</t>
  </si>
  <si>
    <t>Stanovení zatižitelnostii mostu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</si>
  <si>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</si>
  <si>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</si>
  <si>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</si>
  <si>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</si>
  <si>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OSTATNÍ POŽADAVKY - ODBORNÝ DOZOR</t>
  </si>
  <si>
    <t>HOD</t>
  </si>
  <si>
    <t>Odborný zor geotechnika během zemních prací a zakládání</t>
  </si>
  <si>
    <t>VV</t>
  </si>
  <si>
    <t>5x4 hodiny 5*4 = 20,000 [A]</t>
  </si>
  <si>
    <t>02991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</si>
  <si>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</si>
  <si>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</si>
  <si>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</si>
  <si>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</si>
  <si>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KČ</t>
  </si>
  <si>
    <t>Zřízení ZS 48000 = 48000,000 [A]</t>
  </si>
  <si>
    <t>Provoz ZS 240000 = 240000,000 [B]</t>
  </si>
  <si>
    <t>Rozebrání a demontáž ZS 32000 = 32000,000 [C]</t>
  </si>
  <si>
    <t>Celkové množství = 320000,000</t>
  </si>
  <si>
    <t>Položka zahrnuje:
 objednatelem povolené náklady na pořízení (event. pronájem), provozování, udržování a likvidaci zhotovitelova zařízení
Položka nezahrnuje:
- x</t>
  </si>
  <si>
    <t>03350</t>
  </si>
  <si>
    <t>SLUŽBY ZAJIŠŤUJÍCÍ REGUL, PŘEVED A OCHRANU VEŘEJ DOPRAVY</t>
  </si>
  <si>
    <t>návrh, projednání přechodného DZ a vydání rozhodnutí o případné uzavírce; zajištění dopravního opatření</t>
  </si>
  <si>
    <t>Položka zahrnuje:
- objednatelem povolené náklady na služby pro zhotovitele
Položka nezahrnuje:
- x</t>
  </si>
  <si>
    <t>zajištění vydání stanovení přechodného DZ a vydání rozhodnutí o případné uzavírce; zajištění dopravního opatření</t>
  </si>
  <si>
    <t>03730</t>
  </si>
  <si>
    <t>POMOC PRÁCE ZAJIŠŤ NEBO ZŘÍZ OCHRANU INŽENÝRSKÝCH SÍTÍ</t>
  </si>
  <si>
    <t>Přípomoci při budování přeložky NN</t>
  </si>
  <si>
    <t>Položka zahrnuje:
- objednatelem povolené náklady na požadovaná zařízení zhotovitele
Položka nezahrnuje:
- x</t>
  </si>
  <si>
    <t>Přípomoci při zajištění vodovodu</t>
  </si>
  <si>
    <t>Zemní práce</t>
  </si>
  <si>
    <t>131738</t>
  </si>
  <si>
    <t>HLOUBENÍ JAM ZAPAŽ I NEPAŽ TŘ. I, ODVOZ DO 20KM</t>
  </si>
  <si>
    <t>M3</t>
  </si>
  <si>
    <t xml:space="preserve"> 400/1,8 = 222,222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</si>
  <si>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</si>
  <si>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13173B</t>
  </si>
  <si>
    <t>HLOUBENÍ JAM ZAPAŽ I NEPAŽ TŘ. I - DOPRAVA</t>
  </si>
  <si>
    <t>M3KM</t>
  </si>
  <si>
    <t xml:space="preserve"> 222,222*10 = 2222,220 [A]</t>
  </si>
  <si>
    <t>Položka zahrnuje:
- samostatnou dopravu zeminy
Položka nezahrnuje:
- x
Způsob měření:
- množství se určí jako součin kubatutry [m3] a požadované vzdálenosti [km].</t>
  </si>
  <si>
    <t>13673</t>
  </si>
  <si>
    <t>VYKOP V UZAVŘ PROSTORÁCH A POD ZÁKLADY TŘ. I</t>
  </si>
  <si>
    <t>Ruční šetrný odkop inženýrských sítí apod.</t>
  </si>
  <si>
    <t xml:space="preserve"> 1*1*10 = 10,000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</si>
  <si>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</si>
  <si>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10</t>
  </si>
  <si>
    <t>Vegetační úpravy</t>
  </si>
  <si>
    <t>11120</t>
  </si>
  <si>
    <t>ODSTRANĚNÍ KŘOVIN</t>
  </si>
  <si>
    <t>M2</t>
  </si>
  <si>
    <t>Položka zahrnuje:
- odstranění křovin a stromů do průměru 100 mm
- dopravu dřevin bez ohledu na vzdálenost
- spálení na hromadách nebo štěpkování
Položka nezahrnuje:
- x</t>
  </si>
  <si>
    <t>11211</t>
  </si>
  <si>
    <t>KÁCENÍ STROMŮ D KMENE DO 0,5M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</si>
  <si>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</si>
  <si>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11221</t>
  </si>
  <si>
    <t>ODSTRANĚNÍ PAŘEZŮ D DO 0,5M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</si>
  <si>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</si>
  <si>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23</t>
  </si>
  <si>
    <t>Štětové stěny</t>
  </si>
  <si>
    <t>23417</t>
  </si>
  <si>
    <t>ŠTĚTOVÉ STĚNY NASAZENÉ Z KOVOVÝCH DÍLCŮ DOČASNÉ (HMOTNOST)</t>
  </si>
  <si>
    <t>T</t>
  </si>
  <si>
    <t xml:space="preserve"> 117*(2*7*9+6)/1000 = 15,444 [A]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</si>
  <si>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</si>
  <si>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23418A</t>
  </si>
  <si>
    <t>ŠTĚTOVÉ STĚNY NASAZENÉ Z DŘEVĚNÝCH DÍLCŮ DOČASNÉ (PLOCHA)</t>
  </si>
  <si>
    <t xml:space="preserve"> 2*3*6 = 36,000 [A]</t>
  </si>
  <si>
    <t>Položka zahrnuje:
- zřízení stěny,  dodání štětovnic v požadované kvalitě, případně jejich ošetřování, řezání, nastavování a další úpravy
- kleštiny, převázky. a další pomocné a doplňkové konstrukce
- při provádění z lodi náklady na prám nebo lodi
- těsnění stěny, je-li nutné
- kotvení stěny, je-li nutné nebo vzepření, případně rozepření
- vodící piloty nebo stabilizační hrázky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zaměření, osazení měřících zařízení a úprav pro ně,
- veškeré úpravy dřeva pro zlepšení jeho užitných vlastností (impregnace, zpevňování a pod.),
- veškeré druhy povrchových úprav, včetně úprav pod nátěry a pod izolaci,
- zvláštní spojové prostředky, rozebíratelnost konstrukce,
Položka nezahrnuje:
- x</t>
  </si>
  <si>
    <t>237171</t>
  </si>
  <si>
    <t>VYTAŽENÍ ŠTĚTOVÝCH STĚN Z KOVOVÝCH DÍLCŮ (HMOTNOST)</t>
  </si>
  <si>
    <t>Položka zahrnuje:
- odstranění stěn včetně odvozu a uložení na skládku
Položka nezahrnuje:
- x</t>
  </si>
  <si>
    <t>23718A</t>
  </si>
  <si>
    <t>VYTAŽENÍ ŠTĚTOVÝCH STĚN Z DŘEVĚNÝCH DÍLCŮ (PLOCHA)</t>
  </si>
  <si>
    <t>96</t>
  </si>
  <si>
    <t>Bourání konstrukcí</t>
  </si>
  <si>
    <t>966138</t>
  </si>
  <si>
    <t>BOURÁNÍ KONSTRUKCÍ Z KAMENE NA MC S ODVOZEM DO 20KM</t>
  </si>
  <si>
    <t xml:space="preserve"> 300*0,3/2,9 = 31,034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</si>
  <si>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</si>
  <si>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96613B</t>
  </si>
  <si>
    <t>BOURÁNÍ KONSTRUKCÍ Z KAMENE NA MC - DOPRAVA</t>
  </si>
  <si>
    <t>tkm</t>
  </si>
  <si>
    <t xml:space="preserve"> 300*0,3*10 = 900,000 [A]</t>
  </si>
  <si>
    <t>Položka zahrnuje:
- samostatnou dopravu suti a vybouraných hmot
Položka nezahrnuje:
- x
Způsob měření:
- součin hmotnosti [t] a požadované vzdálenosti [km]</t>
  </si>
  <si>
    <t>966158</t>
  </si>
  <si>
    <t>BOURÁNÍ KONSTRUKCÍ Z PROST BETONU S ODVOZEM DO 20KM</t>
  </si>
  <si>
    <t xml:space="preserve"> 300*0,7/2,7 = 77,778 [A]</t>
  </si>
  <si>
    <t>96615B</t>
  </si>
  <si>
    <t>BOURÁNÍ KONSTRUKCÍ Z PROSTÉHO BETONU - DOPRAVA</t>
  </si>
  <si>
    <t xml:space="preserve"> 300*0,7*10 = 2100,000 [A]</t>
  </si>
  <si>
    <t>966168</t>
  </si>
  <si>
    <t>BOURÁNÍ KONSTRUKCÍ ZE ŽELEZOBETONU S ODVOZEM DO 20KM</t>
  </si>
  <si>
    <t xml:space="preserve"> 100/2,8 = 35,714 [A]</t>
  </si>
  <si>
    <t>96616B</t>
  </si>
  <si>
    <t>BOURÁNÍ KONSTRUKCÍ ZE ŽELEZOBETONU - DOPRAVA</t>
  </si>
  <si>
    <t xml:space="preserve"> 100*10 = 1000,000 [A]</t>
  </si>
  <si>
    <t>Položka zahrnuje:
- samostatnou dopravu suti a vybouraných hmot
Položka nezahrnuje:
- x
Způsob měření:
- množství se určí jako součin hmotnosti [t] a požadované vzdálenosti [km].</t>
  </si>
  <si>
    <t>966188</t>
  </si>
  <si>
    <t>DEMONTÁŽ KONSTRUKCÍ KOVOVÝCH S ODVOZEM DO 20KM</t>
  </si>
  <si>
    <t>Odstranění stávajícího celového zábradlí odvoz do sběru</t>
  </si>
  <si>
    <t xml:space="preserve"> 2*5,5*0,09 = 0,990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</si>
  <si>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</si>
  <si>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</si>
  <si>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</si>
  <si>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>014202</t>
  </si>
  <si>
    <t>POPLATKY ZA ZEMNÍK -ZEMINA</t>
  </si>
  <si>
    <t>Položka zahrnuje:
- veškeré poplatky majiteli zemníku související s nákupem zeminy (nikoliv s otvírkou zemníku)
Položka nezahrnuje:
- x</t>
  </si>
  <si>
    <t>015140</t>
  </si>
  <si>
    <t>POPLATKY ZA LIKVIDACI ODPADŮ NEKONTAMINOVANÝCH - 17 01 01  BETON Z DEMOLIC OBJEKTŮ, ZÁKLADŮ TV</t>
  </si>
  <si>
    <t xml:space="preserve"> 100+300*0,7 = 310,000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</si>
  <si>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</si>
  <si>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</si>
  <si>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>POPLATKY ZA LIKVIDACI ODPADŮ NEKONTAMINOVANÝCH - 17 05 04  KAMENNÁ SUŤ</t>
  </si>
  <si>
    <t xml:space="preserve"> 300*0,3 = 90,000 [A]</t>
  </si>
  <si>
    <t>12110</t>
  </si>
  <si>
    <t>SEJMUTÍ ORNICE NEBO LESNÍ PŮDY</t>
  </si>
  <si>
    <t xml:space="preserve"> 0,15*(785,137-404,04) = 57,165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</si>
  <si>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</si>
  <si>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</si>
  <si>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</si>
  <si>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 xml:space="preserve"> (57,165-204,368*0,15)*30 = 795,294 [A]</t>
  </si>
  <si>
    <t>13273</t>
  </si>
  <si>
    <t>HLOUBENÍ RÝH ŠÍŘ DO 2M PAŽ I NEPAŽ TŘ. I</t>
  </si>
  <si>
    <t>Výkop v zemině tř. 1.-3., odvoz do 100 m a dočasné uložení na stavbě</t>
  </si>
  <si>
    <t xml:space="preserve"> 0,3*(785,137-404,04)/2 = 57,165 [A]</t>
  </si>
  <si>
    <t>13273B</t>
  </si>
  <si>
    <t>HLOUBENÍ RÝH ŠÍŘ DO 2M PAŽ I NEPAŽ TŘ. I - DOPRAVA</t>
  </si>
  <si>
    <t xml:space="preserve"> 30*0,3*(785,137-404,04)/2 = 1714,937 [A]</t>
  </si>
  <si>
    <t>18222</t>
  </si>
  <si>
    <t>ROZPROSTŘENÍ ORNICE VE SVAHU V TL DO 0,15M</t>
  </si>
  <si>
    <t xml:space="preserve"> 204,368 = 204,368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</si>
  <si>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</si>
  <si>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</si>
  <si>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</si>
  <si>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</si>
  <si>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5</t>
  </si>
  <si>
    <t>Komunikace</t>
  </si>
  <si>
    <t>18110</t>
  </si>
  <si>
    <t>ÚPRAVA PLÁNĚ SE ZHUTNĚNÍM V HORNINĚ TŘ. I</t>
  </si>
  <si>
    <t>Úprava pláně nové komunikace (UP).</t>
  </si>
  <si>
    <t xml:space="preserve"> 751,157 = 751,157 [A]</t>
  </si>
  <si>
    <t>Položka zahrnuje:
- úpravu pláně včetně vyrovnání výškových rozdílů. Míru zhutnění určuje projekt.
Položka nezahrnuje:
- x</t>
  </si>
  <si>
    <t>56333</t>
  </si>
  <si>
    <t>VOZOVKOVÉ VRSTVY ZE ŠTĚRKODRTI TL. DO 150MM</t>
  </si>
  <si>
    <t>56</t>
  </si>
  <si>
    <t xml:space="preserve"> 465,845+1,6*(84-6,93-8*0,3)-(5,26+4,928)*4*0,3 = 573,091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</si>
  <si>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</si>
  <si>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- štěrkodrť ŠDA 0/32 150 mm, š. +560 mm</t>
  </si>
  <si>
    <t xml:space="preserve"> 465,845+0,56*(84-6,93-6*0,3)-(5,26+4,928)*3*0,3 = 498,827 [A]</t>
  </si>
  <si>
    <t>56334</t>
  </si>
  <si>
    <t>VOZOVKOVÉ VRSTVY ZE ŠTĚRKODRTI TL. DO 200MM</t>
  </si>
  <si>
    <t>Podkladní vrstva pod napojení nemovitostí</t>
  </si>
  <si>
    <t xml:space="preserve"> 2,168*3,627+1,772*5,708+2,886*6,597 = 37,017 [A]</t>
  </si>
  <si>
    <t>56341</t>
  </si>
  <si>
    <t>VOZOVKOVÉ VRSTVY ZE ŠTĚRKOPÍSKU TL. DO 50MM</t>
  </si>
  <si>
    <t>56933</t>
  </si>
  <si>
    <t>ZPEVNĚNÍ KRAJNIC ZE ŠTĚRKODRTI TL. DO 150MM</t>
  </si>
  <si>
    <t>Dosypání nezpevněné krajnice ze štěrkodrti 0/32, šířky 0,5 m, tl. 150 mm</t>
  </si>
  <si>
    <t xml:space="preserve"> 0,5*(5,06+17,308+12,061+19,184+31,973) = 42,793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</si>
  <si>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</si>
  <si>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572121</t>
  </si>
  <si>
    <t>INFILTRAČNÍ POSTŘIK ASFALTOVÝ DO 1,0KG/M2</t>
  </si>
  <si>
    <t xml:space="preserve"> 465,845+0,3*(84-6,93-4*0,3)-(5,26+4,928)*2*0,3 = 482,493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</si>
  <si>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</si>
  <si>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</si>
  <si>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</si>
  <si>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postřik pod ACP</t>
  </si>
  <si>
    <t>Postřik ACP/ACL</t>
  </si>
  <si>
    <t xml:space="preserve"> 465,845+0,14*(84-6,93-2*0,3)-(5,26+4,928)*0,3 = 473,494 [A]</t>
  </si>
  <si>
    <t>Postřil ACL/ACO</t>
  </si>
  <si>
    <t xml:space="preserve"> 465,845 = 465,845 [A]</t>
  </si>
  <si>
    <t>574A33</t>
  </si>
  <si>
    <t>ASFALTOVÝ BETON PRO OBRUSNÉ VRSTVY ACO 11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</si>
  <si>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</si>
  <si>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</si>
  <si>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</si>
  <si>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- asfaltový beton ACL16+ 60 mm, š. +140 mm</t>
  </si>
  <si>
    <t>574E46</t>
  </si>
  <si>
    <t>ASFALTOVÝ BETON PRO PODKLADNÍ VRSTVY ACP 16+, 16S TL. 50MM</t>
  </si>
  <si>
    <t>582602</t>
  </si>
  <si>
    <t>KRYTY Z BETON DLAŽDIC SE ZÁMKEM ŠEDÝCH TL 80MM BEZ LOŽE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</si>
  <si>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</si>
  <si>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</si>
  <si>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</si>
  <si>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17581</t>
  </si>
  <si>
    <t>OBSYP POTRUBÍ A OBJEKTŮ Z NAKUPOVANÝCH MATERIÁLŮ</t>
  </si>
  <si>
    <t xml:space="preserve"> 74,67*0,4*0,45 = 13,441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</si>
  <si>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</si>
  <si>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28997C</t>
  </si>
  <si>
    <t>OPLÁŠTĚNÍ (ZPEVNĚNÍ) Z GEOTEXTILIE DO 300G/M2</t>
  </si>
  <si>
    <t xml:space="preserve"> (84-6,93-8*0,3)*(0,2+0,5+0,4+0,4+0,2) = 126,939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</si>
  <si>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</si>
  <si>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451312</t>
  </si>
  <si>
    <t>PODKLADNÍ A VÝPLŇOVÉ VRSTVY Z PROSTÉHO BETONU C12/15</t>
  </si>
  <si>
    <t xml:space="preserve"> 74,67*0,45*0,1 = 3,360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</si>
  <si>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</si>
  <si>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875332</t>
  </si>
  <si>
    <t>POTRUBÍ DREN Z TRUB PLAST DN DO 150MM DĚROVANÝCH</t>
  </si>
  <si>
    <t>M</t>
  </si>
  <si>
    <t xml:space="preserve"> 84-6,93-8*0,3 = 74,670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</si>
  <si>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</si>
  <si>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</t>
  </si>
  <si>
    <t>Dokončovací práce PK</t>
  </si>
  <si>
    <t>917223</t>
  </si>
  <si>
    <t>SILNIČNÍ A CHODNÍKOVÉ OBRUBY Z BETONOVÝCH OBRUBNÍKŮ ŠÍŘ 100MM</t>
  </si>
  <si>
    <t>Chodníková obruba</t>
  </si>
  <si>
    <t xml:space="preserve"> 2,493+3,618+2,347+2,135+5,706+2,012+2,848+6,779 = 27,938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</si>
  <si>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</si>
  <si>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</si>
  <si>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</si>
  <si>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Silniční obruba</t>
  </si>
  <si>
    <t xml:space="preserve"> 3,627+5,708+6,597+34,75+3,553+2 = 56,235 [A]</t>
  </si>
  <si>
    <t>91772</t>
  </si>
  <si>
    <t>OBRUBA Z DLAŽEBNÍCH KOSTEK DROBNÝCH</t>
  </si>
  <si>
    <t>Silniční přídlažba 2 řádky</t>
  </si>
  <si>
    <t xml:space="preserve"> 2*34,75 = 69,500 [A]</t>
  </si>
  <si>
    <t>Položka zahrnuje:
- dodání a pokládku jedné řady dlažebních kostek o rozměrech předepsaných zadávací dokumentací
- betonové lože i boční betonovou opěrku
Položka nezahrnuje:
- x</t>
  </si>
  <si>
    <t>919111</t>
  </si>
  <si>
    <t>ŘEZÁNÍ ASFALTOVÉHO KRYTU VOZOVEK TL DO 50MM</t>
  </si>
  <si>
    <t>Naříznutí vozovky na začátku a konci úseku, 
- zpětné ošetření spáry trvale pružnou zálivkou, při napojení nové komunikace</t>
  </si>
  <si>
    <t>Nad opěrami 5,26+4,928 = 10,188 [B]</t>
  </si>
  <si>
    <t>položka zahrnuje řezání vozovkové vrstvy v předepsané tloušťce, včetně spotřeby vody</t>
  </si>
  <si>
    <t>931311</t>
  </si>
  <si>
    <t>TĚSNĚNÍ DILATAČ SPAR ASF ZÁLIVKOU PRŮŘ DO 100MM2</t>
  </si>
  <si>
    <t>položka zahrnuje dodávku a osazení předepsaného materiálu, očištění ploch spáry před úpravou, očištění okolí spáry po úpravě
nezahrnuje těsnící profil</t>
  </si>
  <si>
    <t>113138</t>
  </si>
  <si>
    <t>ODSTRANĚNÍ KRYTU ZPEVNĚNÝCH PLOCH S ASFALT POJIVEM, ODVOZ DO 20KM</t>
  </si>
  <si>
    <t>Výkop živičných ker asfaltu tl. 50 mm a odvoz na skládku do 30km.</t>
  </si>
  <si>
    <t xml:space="preserve"> 404,04*0,05 = 20,202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</si>
  <si>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</si>
  <si>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</si>
  <si>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</si>
  <si>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 xml:space="preserve"> 20,202*2,25*10 = 454,545 [A]</t>
  </si>
  <si>
    <t>Položka zahrnuje:
- samostatnou dopravu suti a vybouraných hmot.
Položka nezahrnuje:
- x
Způsob měření:
- množství se určí jako součin hmotnosti [t] a požadované vzdálenosti [km].</t>
  </si>
  <si>
    <t>113328</t>
  </si>
  <si>
    <t>ODSTRANĚNÍ PODKLADŮ ZPEVNĚNÝCH PLOCH Z KAMENIVA NESTMEL, ODVOZ DO 20KM</t>
  </si>
  <si>
    <t xml:space="preserve"> 404,04*0,35 = 141,414 [A]</t>
  </si>
  <si>
    <t>11332B</t>
  </si>
  <si>
    <t>ODSTRANĚNÍ PODKLADŮ ZPEVNĚNÝCH PLOCH Z KAMENIVA NESTMELENÉHO - DOPRAVA</t>
  </si>
  <si>
    <t xml:space="preserve"> 404,04*0,35*1,80*10 = 2545,452 [A]</t>
  </si>
  <si>
    <t>113743</t>
  </si>
  <si>
    <t>FRÉZOVÁNÍ ZPEVNĚNÝCH PLOCH ASFALTOVÝCH TL. DO 50MM</t>
  </si>
  <si>
    <t>Odprodej vyfrézovaného materiálu zhotoviteli 404,04 m2 = 20,202 m3 = 43,43 t</t>
  </si>
  <si>
    <t xml:space="preserve"> 404,04 = 404,040 [A]</t>
  </si>
  <si>
    <t>014122</t>
  </si>
  <si>
    <t>POPLATKY ZA SKLÁDKU TYP S-OO (OSTATNÍ ODPAD)</t>
  </si>
  <si>
    <t xml:space="preserve"> 141,414*1,9 = 268,687 [A]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</si>
  <si>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</si>
  <si>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</si>
  <si>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</si>
  <si>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 xml:space="preserve"> 404,04*0,1*2,25 = 90,909 [A]</t>
  </si>
  <si>
    <t xml:space="preserve"> 57,156*1,7 = 97,165 [A]</t>
  </si>
  <si>
    <t>014212</t>
  </si>
  <si>
    <t>POPLATKY ZA ZEMNÍK - ORNICE</t>
  </si>
  <si>
    <t xml:space="preserve"> (57,165-204,368*0,15) = 26,510 [A]</t>
  </si>
  <si>
    <t>Oprava objízdné trasy</t>
  </si>
  <si>
    <t>4% plochy oblízdné trasy 3600*5,5*0,04 = 792,000 [A]</t>
  </si>
  <si>
    <t>574A43</t>
  </si>
  <si>
    <t>ASFALTOVÝ BETON PRO OBRUSNÉ VRSTVY ACO 11 TL. 50MM</t>
  </si>
  <si>
    <t>914</t>
  </si>
  <si>
    <t>Přechodné dopravní značení</t>
  </si>
  <si>
    <t>914112</t>
  </si>
  <si>
    <t>DOPRAVNÍ ZNAČKY ZÁKLAD VELIKOSTI OCEL NEREFLEXNÍ - MONTÁŽ S PŘEMÍST</t>
  </si>
  <si>
    <t>A15 2 = 2,000 [A]</t>
  </si>
  <si>
    <t>B1 2 = 2,000 [B]</t>
  </si>
  <si>
    <t>Celkové množství = 4,000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</si>
  <si>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</si>
  <si>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</si>
  <si>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</si>
  <si>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Položka zahrnuje:
- odstranění, demontáž a odklizení materiálu s odvozem na předepsané místo
Položka nezahrnuje:
- x</t>
  </si>
  <si>
    <t>914119</t>
  </si>
  <si>
    <t>DOPRAV ZNAČKY ZÁKLAD VEL OCEL NEREFLEXNÍ - NÁJEMNÉ</t>
  </si>
  <si>
    <t>KSDEN</t>
  </si>
  <si>
    <t xml:space="preserve"> 4*4*30 = 480,000 [A]</t>
  </si>
  <si>
    <t>Položka zahrnuje:
- sazbu za pronájem dopravních značek a zařízení, 
Položka nezahrnuje:
- x
Způsob měření:
- počet jednotek je určen jako součin počtu značek a počtu dní použití</t>
  </si>
  <si>
    <t>916122</t>
  </si>
  <si>
    <t>DOPRAV SVĚTLO VÝSTRAŽ SOUPRAVA 3KS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</si>
  <si>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</si>
  <si>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</si>
  <si>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</si>
  <si>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</si>
  <si>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</si>
  <si>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 xml:space="preserve"> 2*4*30 = 240,000 [A]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</si>
  <si>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</si>
  <si>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</si>
  <si>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</si>
  <si>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</si>
  <si>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</si>
  <si>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</si>
  <si>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</t>
  </si>
  <si>
    <t>DOPRAVNÍ ZÁBRANY Z2 S FÓLIÍ TŘ 2 - NÁJEMNÉ</t>
  </si>
  <si>
    <t>Oprava objízdné trasy_x000D_
Odprodej vyfrézovaného materiálu zhotoviteli 792 m2 = 39,6 m3 = 85,14 t</t>
  </si>
  <si>
    <t>17411</t>
  </si>
  <si>
    <t>ZÁSYP JAM A RÝH ZEMINOU SE ZHUTNĚNÍM</t>
  </si>
  <si>
    <t>Zásyp základů, rubu a líce opěr a křídel_x000D_
-zásyp zeminou GW,GP,SW, ŠP 0/45, ŠD 0/63_x000D_
-hutnění na Id=0,85 po vrstvách 300mm_x000D_
-z výkopů ze stavby</t>
  </si>
  <si>
    <t xml:space="preserve"> 6,95*2,1*(1,7+0,6) = 33,569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</si>
  <si>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</si>
  <si>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11</t>
  </si>
  <si>
    <t>Přípravné práce</t>
  </si>
  <si>
    <t>11511</t>
  </si>
  <si>
    <t>CERPÁNÍ VODY DO 500 L/MIN</t>
  </si>
  <si>
    <t xml:space="preserve"> 2*14*24 = 672,000 [A]</t>
  </si>
  <si>
    <t>Položka cerpání vody na povrchu zahrnuje i potrubí, pohotovost záložní cerpací soupravy a zrízení cerpací jímky. Soucástí položky je také následná demontáž a likvidace techto zarízení</t>
  </si>
  <si>
    <t>11522</t>
  </si>
  <si>
    <t>PŘEVEDENÍ VODY POTRUBÍM DN 200 NEBO ŽLABY R.O. DO 0,7M</t>
  </si>
  <si>
    <t>Provizorní převedení vodoteče_x000D_
-zřízení, osazení, odstranění_x000D_
-včetně těsnící hrázky na vtoku dl. 4,000 m_x000D_
-těsnící hrázka ze zeminy nebo dřevěného záklopu, výška do 0,5m_x000D_
-trubka O,0,5m, dl. 24 m</t>
  </si>
  <si>
    <t xml:space="preserve"> 24 = 24,000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</si>
  <si>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</si>
  <si>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11599</t>
  </si>
  <si>
    <t>Ochrana čerpacího zařízení po dobu výstavby</t>
  </si>
  <si>
    <t>-geotextílie 400g/m2
-zřízení dřevěné konstrukce</t>
  </si>
  <si>
    <t>13773</t>
  </si>
  <si>
    <t>VYKOP ŠACHT PILÍŘŮ, PILOT, STUDNÍ TŘ. I</t>
  </si>
  <si>
    <t xml:space="preserve"> 2*0,6*0,6*3,14*0,5 = 1,130 [A]</t>
  </si>
  <si>
    <t>kompletní provedení výkopu, vodorovná a svislá doprava, přemístění, přeložení, manipulace s výkopkem</t>
  </si>
  <si>
    <t>17710</t>
  </si>
  <si>
    <t>ZEMNÍ HRÁZKY ZE ZEMIN SE ZHUTNĚNÍM</t>
  </si>
  <si>
    <t>Zřízení sypané hráze pro nátok do PE trubky
-hráz v. 0,5, dl. cca 4,0m</t>
  </si>
  <si>
    <t xml:space="preserve"> (1,2+0,6)/2*0,5*4 = 1,800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</si>
  <si>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</si>
  <si>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24211</t>
  </si>
  <si>
    <t>PLÁŠŤ STUDNY Z DÍLCŮ BETONOVÝCH</t>
  </si>
  <si>
    <t xml:space="preserve"> 2*1,2*3,14*0,09*1,5 = 1,017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</si>
  <si>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</si>
  <si>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27152</t>
  </si>
  <si>
    <t>POLŠTÁŘE POD ZÁKLADY Z KAMENIVA DRCENÉHO</t>
  </si>
  <si>
    <t xml:space="preserve"> 2*0,6*0,6*3,14*0,4 = 0,904 [A]</t>
  </si>
  <si>
    <t>položka zahrnuje dodávku předepsaného kameniva, mimostaveništní a vnitrostaveništní dopravu a jeho uložení
není-li v zadávací dokumentaci uvedeno jinak, jedná se o nakupovaný materiál</t>
  </si>
  <si>
    <t>22</t>
  </si>
  <si>
    <t>Mikropiloty</t>
  </si>
  <si>
    <t>227821</t>
  </si>
  <si>
    <t>MIKROPILOTY KOMPLET D DO 100MM NA POVRCHU</t>
  </si>
  <si>
    <t>Mikropiloty á 1,2 m ? 89/10 dl. 9 m (kořen 3m), hlava P20-200/200</t>
  </si>
  <si>
    <t xml:space="preserve"> 2*7*2*5 = 140,000 [A]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</si>
  <si>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</si>
  <si>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26122</t>
  </si>
  <si>
    <t>VRTY PRO KOTVENÍ, INJEKTÁŽ A MIKROPILOTY NA POVRCHU TŘ. II D DO 100MM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</si>
  <si>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</si>
  <si>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</t>
  </si>
  <si>
    <t>Základy</t>
  </si>
  <si>
    <t>272325</t>
  </si>
  <si>
    <t>ZÁKLADY ZE ŽELEZOBETONU DO C30/37</t>
  </si>
  <si>
    <t xml:space="preserve"> 2*0,6*1,5*9 = 16,200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</si>
  <si>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</si>
  <si>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</si>
  <si>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</si>
  <si>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Výztuž cca 150 kg/m3</t>
  </si>
  <si>
    <t xml:space="preserve"> 16,2*0,15 = 2,430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</si>
  <si>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</si>
  <si>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Podkladní beton
- C12/15 X0 tl.150 mm</t>
  </si>
  <si>
    <t xml:space="preserve"> 2*0,15*2,7*10 = 8,100 [A]</t>
  </si>
  <si>
    <t>Svislé konstrukce</t>
  </si>
  <si>
    <t>333325</t>
  </si>
  <si>
    <t>MOSTNÍ OPĚRY A KŘÍDLA ZE ŽELEZOVÉHO BETONU DO C30/37</t>
  </si>
  <si>
    <t>Mostní opěry</t>
  </si>
  <si>
    <t xml:space="preserve"> 0,5*8,1*(2,807+2,773) = 22,599 [A]</t>
  </si>
  <si>
    <t>Mostní křídla</t>
  </si>
  <si>
    <t xml:space="preserve"> 0,5*(3,3*3,331+1,477*3,34+2,317*3,153+1,638*3,038)*0,7 = 9,873 [A]</t>
  </si>
  <si>
    <t>333365</t>
  </si>
  <si>
    <t>VÝZTUŽ MOSTNÍCH OPĚR A KŘÍDEL Z OCELI 10505, B500B</t>
  </si>
  <si>
    <t xml:space="preserve"> (22,6+9,87)*0,15 = 4,871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</si>
  <si>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</si>
  <si>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31</t>
  </si>
  <si>
    <t>Římsy</t>
  </si>
  <si>
    <t>317325</t>
  </si>
  <si>
    <t>ŘÍMSY ZE ŽELEZOBETONU DO C30/37 (B37)</t>
  </si>
  <si>
    <t xml:space="preserve"> 0,3*0,7*(8,407+9,837+2,448)+0,3*1,5*8,407+0,3*0,5*(9,837+2,448) = 9,971 [B]</t>
  </si>
  <si>
    <t>Celkové množství = 9,971</t>
  </si>
  <si>
    <t>317365</t>
  </si>
  <si>
    <t>VÝZTUŽ ŘÍMS Z OCELI 10505, B500B</t>
  </si>
  <si>
    <t>do d12 9,971*0,15 = 1,496 [A]</t>
  </si>
  <si>
    <t>před d12 9,971*0.03 = 0,299 [B]</t>
  </si>
  <si>
    <t>Celkové množství = 1,795</t>
  </si>
  <si>
    <t>Vodorovné konstrukce</t>
  </si>
  <si>
    <t>21461F</t>
  </si>
  <si>
    <t>SEPARAČNÍ GEOTEXTILIE DO 600G/M2</t>
  </si>
  <si>
    <t>Separační geotextilie ochranného zásypu rubu opěr_x000D_
-geotextilie 600g/m2</t>
  </si>
  <si>
    <t xml:space="preserve"> 8,1*(2,807+2,773+2*0,54)+(3,3*3,331+1,477*3,34+2,317*3,153+1,638*3,038)*0,7 = 73,691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</si>
  <si>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</si>
  <si>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421325</t>
  </si>
  <si>
    <t>MOSTNÍ NOSNÉ DESKOVÉ KONSTRUKCE ZE ŽELEZOBETONU C30/37</t>
  </si>
  <si>
    <t xml:space="preserve"> 8,1*(2*0,5*0,54+2*1*0,44+3,935*0,34) = 22,339 [A]</t>
  </si>
  <si>
    <t>421365</t>
  </si>
  <si>
    <t>VÝZTUŽ MOSTNÍ DESKOVÉ KONSTRUKCE Z OCELI 10505</t>
  </si>
  <si>
    <t xml:space="preserve"> 22,342*0,15 = 3,351 [A]</t>
  </si>
  <si>
    <t>457312</t>
  </si>
  <si>
    <t>VYROVNÁVACÍ A SPÁDOVÝ PROSTÝ BETON C12/15</t>
  </si>
  <si>
    <t>Zásypový beton tl. 200Mm</t>
  </si>
  <si>
    <t xml:space="preserve"> 0,4*7,1*2 = 5,680 [A]</t>
  </si>
  <si>
    <t>45860</t>
  </si>
  <si>
    <t>VÝPLŇ ZA OPĚRAMI A ZDMI Z MEZEROVITÉHO BETONU</t>
  </si>
  <si>
    <t>Samostatný přechodový klín z mezerovitého betonu</t>
  </si>
  <si>
    <t xml:space="preserve"> 1,3*7,1*2 = 18,460 [A]</t>
  </si>
  <si>
    <t>Položka zahrnuje:
 - dodávku mezerovitého betonu a jeho uložení se zhutněním
- včetně mimostaveništní a vnitrostaveništní dopravy (rovněž přesuny)
Položka nezahrnuje:
- x</t>
  </si>
  <si>
    <t>47</t>
  </si>
  <si>
    <t>Üpravy toků a vodotečí</t>
  </si>
  <si>
    <t>124738</t>
  </si>
  <si>
    <t>VYKOPÁVKY PRO KORYTA VODOTEČÍ TŘ. I, ODVOZ DO 20KM</t>
  </si>
  <si>
    <t>Úprava toku_x000D_
-srovnání dna vodoteče (vyčištění a prohloubení)_x000D_
-odvoz na skládku</t>
  </si>
  <si>
    <t xml:space="preserve"> 0,15*(15,269+39,777) = 8,257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</si>
  <si>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</si>
  <si>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43112A</t>
  </si>
  <si>
    <t>SCHODIŠŤ KONSTR Z DÍLCŮ ŽELEZOBETON DO C20/25</t>
  </si>
  <si>
    <t xml:space="preserve"> 0,75*0,5*0,25/1,8*14 = 0,729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</si>
  <si>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</si>
  <si>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45131A</t>
  </si>
  <si>
    <t>PODKLADNÍ A VÝPLŇOVÉ VRSTVY Z PROSTÉHO BETONU C20/25</t>
  </si>
  <si>
    <t>Podklad pod dlažbu a zádlažbu, schodiště a žlab</t>
  </si>
  <si>
    <t>dlažba (28,004+(2*(0,8+1,166)+1,776)*11,15)*0,15 = 13,747 [A]</t>
  </si>
  <si>
    <t>schodiště 1,1*0,15*0,75*14*0,5 = 0,866 [B]</t>
  </si>
  <si>
    <t>skluz 0,6*(1,746+3,029+4,035+4,008+6,848)*0,15 = 1,770 [C]</t>
  </si>
  <si>
    <t>Celkové množství = 16,383</t>
  </si>
  <si>
    <t>46251</t>
  </si>
  <si>
    <t>ZÁHOZ Z LOMOVÉHO KAMENE</t>
  </si>
  <si>
    <t xml:space="preserve"> 0,5*1*(4,157+6,25) = 5,204 [A]</t>
  </si>
  <si>
    <t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</si>
  <si>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</si>
  <si>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</si>
  <si>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Úprava toku_x000D_
-úprava dna vodoteče_x000D_
-dlažba z přírodních kamenů tl. 200mm_x000D_
-do betonového lože tl.150mm, beton C16/20nXF1_x000D_
-spárování malta MC25 XF1</t>
  </si>
  <si>
    <t xml:space="preserve"> (28,004+(2*(0,8+1,166)+1,776)*11,15)*0,2 = 18,330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</si>
  <si>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</si>
  <si>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</si>
  <si>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</si>
  <si>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>Odvodňovací skluz</t>
  </si>
  <si>
    <t>skluz 0,6*(1,746+3,029+4,035+4,008+6,848) = 11,800 [C]</t>
  </si>
  <si>
    <t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</si>
  <si>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46731A</t>
  </si>
  <si>
    <t>STUPNĚ A PRAHY VODNÍCH KORYT Z PROSTÉHO BETONU C20/25</t>
  </si>
  <si>
    <t>Příčné 0,6*1*(6+7,906) = 8,344 [A]</t>
  </si>
  <si>
    <t>Podélné 2*0,6*1*11,795 = 14,154 [B]</t>
  </si>
  <si>
    <t>Celkové množství = 22,498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</si>
  <si>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</si>
  <si>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62845</t>
  </si>
  <si>
    <t>SPÁROVÁNÍ STÁVAJÍCÍCH DLAŽEB CEMENT MALTOU</t>
  </si>
  <si>
    <t xml:space="preserve"> (28,004+(2*(0,8+1,166)+1,776)*11,15) = 91,648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</si>
  <si>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</si>
  <si>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 xml:space="preserve"> 4,433 = 4,433 [A]</t>
  </si>
  <si>
    <t>572211</t>
  </si>
  <si>
    <t>SPOJOVACÍ POSTŘIK Z ASFALTU DO 0,5KG/M2</t>
  </si>
  <si>
    <t>na mostě 6*6,936 = 41,616 [B]</t>
  </si>
  <si>
    <t>574A34</t>
  </si>
  <si>
    <t>ASFALTOVÝ BETON PRO OBRUSNÉ VRSTVY ACO 11+ TL. 40MM</t>
  </si>
  <si>
    <t xml:space="preserve"> 6*6,936 = 41,616 [A]</t>
  </si>
  <si>
    <t>574C55</t>
  </si>
  <si>
    <t>ASFALTOVÝ BETON PRO LOŽNÍ VRSTVY ACL 16 TL. 60MM</t>
  </si>
  <si>
    <t>575C45</t>
  </si>
  <si>
    <t>LITÝ ASFALT MA IV (OCHRANA MOSTNÍ IZOLACE) 16 TL. 35MM</t>
  </si>
  <si>
    <t xml:space="preserve"> 5,7*6,936 = 39,535 [A]</t>
  </si>
  <si>
    <t>58251</t>
  </si>
  <si>
    <t>DLÁŽDĚNÉ KRYTY Z BETONOVÝCH DLAŽDIC DO LOŽE Z KAMENIVA</t>
  </si>
  <si>
    <t>Vyrovnávací rampa říms – zádlažba z betonové dlažby 80 mm, lože 40 mm, ŠDA 0/63 200 mm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</si>
  <si>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</si>
  <si>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</t>
  </si>
  <si>
    <t>Izolace proti vodě</t>
  </si>
  <si>
    <t>711111</t>
  </si>
  <si>
    <t>IZOLACE BĚŽNÝCH KONSTRUKCÍ PROTI ZEMNÍ VLHKOSTI ASFALTOVÝMI NÁTĚRY</t>
  </si>
  <si>
    <t>Ochranný nátěr spodní stavby (základy a líc opěr)_x000D_
-1x nátěr penetrační_x000D_
-2x nátěr asfaltový</t>
  </si>
  <si>
    <t>Nátěr penetrační 0,6*4*(1,5+9)+4*0,5*9+2*0,8*8,1+(3,3*3,331+1,477*3,34+2,317*3,153+1,638*3,038)*0,5 = 70,264 [A]</t>
  </si>
  <si>
    <t>2x nátěr asfaltový a*2 = 140,528 [B]</t>
  </si>
  <si>
    <t>Celkové množství = 210,792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</si>
  <si>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</si>
  <si>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</si>
  <si>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</si>
  <si>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Izolace rubu opěr a křídel_x000D_
-pásová izolace na penetrační vrstvu</t>
  </si>
  <si>
    <t>711432</t>
  </si>
  <si>
    <t>IZOLACE MOSTOVEK POD ŘÍMSOU ASFALTOVÝMI PÁSY</t>
  </si>
  <si>
    <t>Zdvojení izolace pod římsami_x000D_
-ochrana izolace z asflat. pásu s hliníkovou fólií</t>
  </si>
  <si>
    <t xml:space="preserve"> 6,936*(1,65+0,65)+0,5*(3,3+2,317+1,717+1,477) = 20,358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</si>
  <si>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</si>
  <si>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</si>
  <si>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</si>
  <si>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Izolace příčle rámu (mostovky) a vrchu křídel_x000D_
-pásová izolace na pečetící vrstvu</t>
  </si>
  <si>
    <t xml:space="preserve"> 6,936*8,1+0,5*(3,3+2,317+1,717+1,477) = 60,587 [A]</t>
  </si>
  <si>
    <t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</si>
  <si>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783</t>
  </si>
  <si>
    <t>Nátěry</t>
  </si>
  <si>
    <t>78381</t>
  </si>
  <si>
    <t>NÁTĚRY BETON KONSTR TYP S1 (OS-A)</t>
  </si>
  <si>
    <t>bm</t>
  </si>
  <si>
    <t>Povrchová úprava říms_x000D_
nátěr betonových konstrukcí protichloridům - odrazná hrana říms</t>
  </si>
  <si>
    <t xml:space="preserve"> (8,407+9,837+2,448)+1,8*8,407+0,8*(9,837+2,448) = 45,653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</si>
  <si>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</si>
  <si>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214614</t>
  </si>
  <si>
    <t>SEPARAČNÍ GEOTEXTILIE S2 S VÝZNAMNOU FILTRAČNÍ FUNKCÍ</t>
  </si>
  <si>
    <t>Opláštění drenážního potrubí 2xgeotextilie do 300 g/m2</t>
  </si>
  <si>
    <t xml:space="preserve"> 0,15*3,14*2*1,1*2*6,95 = 14,403 [A]</t>
  </si>
  <si>
    <t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</si>
  <si>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451313</t>
  </si>
  <si>
    <t>PODKLADNÍ A VÝPLŇOVÉ VRSTVY Z PROSTÉHO BETONU C16/20</t>
  </si>
  <si>
    <t>Lože pod potrubí dn 400</t>
  </si>
  <si>
    <t xml:space="preserve"> 6,95*0,4*1,12*2 = 6,227 [A]</t>
  </si>
  <si>
    <t>Ochrana kolem drenáže</t>
  </si>
  <si>
    <t xml:space="preserve"> 0,4*0,4*2*6,95 = 2,224 [A]</t>
  </si>
  <si>
    <t xml:space="preserve"> 2*6,95 = 13,900 [A]</t>
  </si>
  <si>
    <t>87633</t>
  </si>
  <si>
    <t>CHRÁNIČKY Z TRUB PLASTOVÝCH DN DO 150MM</t>
  </si>
  <si>
    <t xml:space="preserve"> 2*1+8,4 = 10,400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</si>
  <si>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</si>
  <si>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87914</t>
  </si>
  <si>
    <t>POTRUBÍ ODPADNÍ MOSTNÍCH OBJEKTŮ Z PLAST TRUB  DN DO 200 MM</t>
  </si>
  <si>
    <t>Vyústění trubky drenáže DN150</t>
  </si>
  <si>
    <t xml:space="preserve"> 2*0,65 = 1,300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</si>
  <si>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</si>
  <si>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standardní 250x150 3,092+0,968+1,347+2*5,054 = 15,515 [A]</t>
  </si>
  <si>
    <t>nad opěrami 6+6 = 12,000 [B]</t>
  </si>
  <si>
    <t>Položka zahrnuje:
- řezání vozovkové vrstvy v předepsané tloušťce
- spotřeba vody
Položka nezahrnuje:
- x</t>
  </si>
  <si>
    <t>931387</t>
  </si>
  <si>
    <t>TĚSNĚNÍ DILATAČ SPAR SILIKON TMELEM PRŮŘ PŘES 800MM2</t>
  </si>
  <si>
    <t>Podélná pružná zálivka s předtěsněním
-20x50 mm, na styku římsa x vozovka</t>
  </si>
  <si>
    <t xml:space="preserve"> 8,407+9,837+2,448+1,21+0,807+0,605 = 23,314 [A]</t>
  </si>
  <si>
    <t>93</t>
  </si>
  <si>
    <t>Dokončovací práce inženýrských staveb</t>
  </si>
  <si>
    <t>21341</t>
  </si>
  <si>
    <t>DRENÁŽNÍ VRSTVY Z PLASTBETONU (PLASTMALTY)</t>
  </si>
  <si>
    <t xml:space="preserve"> 2*0,035*0,15*6,936 = 0,073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</si>
  <si>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</si>
  <si>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Podlití sloupků
-podlití plastbetonem
-plocha podlití 0,22x0,22m2
-tloušťka cca 10mm</t>
  </si>
  <si>
    <t xml:space="preserve"> (6+7)*0,22*0,22*0,015 = 0,009 [A]</t>
  </si>
  <si>
    <t>Položka zahrnuje:
- dodávku předepsaného materiálu pro drenážní vrstvu, včetně mimostaveništní a vnitrostaveništní dopravy
- provedení drenážní vrstvy předepsaných rozměrů a předepsaného tvaru</t>
  </si>
  <si>
    <t>261313</t>
  </si>
  <si>
    <t>VRTY PRO KOTVENÍ A INJEKTÁŽ TŘ III NA POVRCHU D DO 25MM</t>
  </si>
  <si>
    <t>Vývrt pro kotvení sloupků zábradlí na mostě
-průměr 20 mm, hloubka min. 80mm</t>
  </si>
  <si>
    <t>kotvy zábradlí (6+7)*4*0,08 = 4,160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</si>
  <si>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</si>
  <si>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261314</t>
  </si>
  <si>
    <t>VRTY PRO KOTVENÍ A INJEKTÁŽ TŘ III NA POVRCHU D DO 35MM</t>
  </si>
  <si>
    <t>Vývrt pro kotvení monolitických říms
- průměr 35 mm, hloubka 160mm</t>
  </si>
  <si>
    <t>Pro kotvy římsy 2*14*0,15 = 4,200 [A]</t>
  </si>
  <si>
    <t>78315</t>
  </si>
  <si>
    <t>PROTIKOROZ OCHRANA OCEL KONSTR ŽÁR ZINKOVÁNÍM PONOREM</t>
  </si>
  <si>
    <t>zábradlí (9,454+11,648)*1,8 = 37,984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</si>
  <si>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</si>
  <si>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78322</t>
  </si>
  <si>
    <t>PROTIKOROZ OCHRANA DOPLŇK OK NÁTĚREM VÍCEVRST</t>
  </si>
  <si>
    <t>-kvalitní nátěr dlouhodobé životnosti s úpravou vrchního povrchu barvou odstínu RAL 5015  modrá</t>
  </si>
  <si>
    <t>9112B1</t>
  </si>
  <si>
    <t>ZÁBRADLÍ MOSTNÍ SE SVISLOU VÝPLNÍ - DODÁVKA A MONTÁŽ</t>
  </si>
  <si>
    <t xml:space="preserve"> 9,454+11,648 = 21,102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</si>
  <si>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</si>
  <si>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93650</t>
  </si>
  <si>
    <t>DROBNÉ DOPLŇK KONSTR KOVOVÉ</t>
  </si>
  <si>
    <t>KG</t>
  </si>
  <si>
    <t>Osazení kotev</t>
  </si>
  <si>
    <t>Kotvy M24 28*0,8 = 22,400 [A]</t>
  </si>
  <si>
    <t>Kotvy M12 52*0,44 = 22,880 [B]</t>
  </si>
  <si>
    <t>Celkové množství = 45,280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</si>
  <si>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</si>
  <si>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93R009</t>
  </si>
  <si>
    <t>Dodávka a osazení tabulky s udáním data dokončení opravy mostu.</t>
  </si>
  <si>
    <t>R9312</t>
  </si>
  <si>
    <t>Kotva M12</t>
  </si>
  <si>
    <t>kus</t>
  </si>
  <si>
    <t>zábradlí (6+7)*4 = 52,000 [A]</t>
  </si>
  <si>
    <t>R9324</t>
  </si>
  <si>
    <t>Kotva M24 s přísl.</t>
  </si>
  <si>
    <t>KS</t>
  </si>
  <si>
    <t xml:space="preserve"> 2*14 = 28,000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</si>
</sst>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3" fillId="2" borderId="0" xfId="2" applyFill="1" applyAlignment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workbookViewId="0">
      <selection activeCell="B22" sqref="B22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ht="15" customHeight="1" x14ac:dyDescent="0.25">
      <c r="A4" s="54" t="s">
        <v>3</v>
      </c>
      <c r="B4" s="54"/>
      <c r="C4" s="54"/>
      <c r="D4" s="54"/>
      <c r="E4" s="54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'001'!I3</f>
        <v>0</v>
      </c>
      <c r="D11" s="9">
        <f>SUMIFS('001'!O:O,'001'!A:A,"P")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'101'!I3</f>
        <v>0</v>
      </c>
      <c r="D12" s="9">
        <f>SUMIFS('101'!O:O,'101'!A:A,"P")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'102'!I3</f>
        <v>0</v>
      </c>
      <c r="D13" s="9">
        <f>SUMIFS('102'!O:O,'102'!A:A,"P")</f>
        <v>0</v>
      </c>
      <c r="E13" s="9">
        <f>C13+D13</f>
        <v>0</v>
      </c>
    </row>
    <row r="14" spans="1:5" x14ac:dyDescent="0.25">
      <c r="A14" s="8" t="s">
        <v>19</v>
      </c>
      <c r="B14" s="8" t="s">
        <v>20</v>
      </c>
      <c r="C14" s="9">
        <f>'201'!I3</f>
        <v>0</v>
      </c>
      <c r="D14" s="9">
        <f>SUMIFS('201'!O:O,'201'!A:A,"P")</f>
        <v>0</v>
      </c>
      <c r="E14" s="9">
        <f>C14+D14</f>
        <v>0</v>
      </c>
    </row>
  </sheetData>
  <mergeCells count="2">
    <mergeCell ref="B2:B3"/>
    <mergeCell ref="A4:E4"/>
  </mergeCells>
  <pageMargins left="0.7" right="0.7" top="0.78740157499999996" bottom="0.78740157499999996" header="0.3" footer="0.3"/>
  <pageSetup scale="9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8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11</v>
      </c>
      <c r="I3" s="19">
        <f>SUMIFS(I8:I82,A8:A82,"SD")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11</v>
      </c>
      <c r="D4" s="49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28</v>
      </c>
      <c r="B5" s="51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/>
      <c r="J5" s="53" t="s">
        <v>36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37</v>
      </c>
      <c r="I6" s="7" t="s">
        <v>38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SUMIFS(I9:I82,A9:A82,"P")</f>
        <v>0</v>
      </c>
      <c r="J8" s="29"/>
    </row>
    <row r="9" spans="1:16" x14ac:dyDescent="0.25">
      <c r="A9" s="30" t="s">
        <v>42</v>
      </c>
      <c r="B9" s="30">
        <v>1</v>
      </c>
      <c r="C9" s="31" t="s">
        <v>43</v>
      </c>
      <c r="D9" s="30" t="s">
        <v>44</v>
      </c>
      <c r="E9" s="32" t="s">
        <v>45</v>
      </c>
      <c r="F9" s="33" t="s">
        <v>46</v>
      </c>
      <c r="G9" s="34">
        <v>1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47</v>
      </c>
      <c r="B10" s="38"/>
      <c r="E10" s="39" t="s">
        <v>44</v>
      </c>
      <c r="J10" s="40"/>
    </row>
    <row r="11" spans="1:16" ht="60" x14ac:dyDescent="0.25">
      <c r="A11" s="30" t="s">
        <v>48</v>
      </c>
      <c r="B11" s="38"/>
      <c r="E11" s="32" t="s">
        <v>49</v>
      </c>
      <c r="J11" s="40"/>
    </row>
    <row r="12" spans="1:16" x14ac:dyDescent="0.25">
      <c r="A12" s="30" t="s">
        <v>42</v>
      </c>
      <c r="B12" s="30">
        <v>2</v>
      </c>
      <c r="C12" s="31" t="s">
        <v>50</v>
      </c>
      <c r="D12" s="30" t="s">
        <v>44</v>
      </c>
      <c r="E12" s="32" t="s">
        <v>51</v>
      </c>
      <c r="F12" s="33" t="s">
        <v>46</v>
      </c>
      <c r="G12" s="34">
        <v>1</v>
      </c>
      <c r="H12" s="35">
        <v>0</v>
      </c>
      <c r="I12" s="36">
        <f>ROUND(G12*H12,P4)</f>
        <v>0</v>
      </c>
      <c r="J12" s="30"/>
      <c r="O12" s="37">
        <f>I12*0.21</f>
        <v>0</v>
      </c>
      <c r="P12">
        <v>3</v>
      </c>
    </row>
    <row r="13" spans="1:16" x14ac:dyDescent="0.25">
      <c r="A13" s="30" t="s">
        <v>47</v>
      </c>
      <c r="B13" s="38"/>
      <c r="E13" s="39" t="s">
        <v>44</v>
      </c>
      <c r="J13" s="40"/>
    </row>
    <row r="14" spans="1:16" ht="60" x14ac:dyDescent="0.25">
      <c r="A14" s="30" t="s">
        <v>48</v>
      </c>
      <c r="B14" s="38"/>
      <c r="E14" s="32" t="s">
        <v>49</v>
      </c>
      <c r="J14" s="40"/>
    </row>
    <row r="15" spans="1:16" x14ac:dyDescent="0.25">
      <c r="A15" s="30" t="s">
        <v>42</v>
      </c>
      <c r="B15" s="30">
        <v>3</v>
      </c>
      <c r="C15" s="31" t="s">
        <v>52</v>
      </c>
      <c r="D15" s="30" t="s">
        <v>44</v>
      </c>
      <c r="E15" s="32" t="s">
        <v>53</v>
      </c>
      <c r="F15" s="33" t="s">
        <v>46</v>
      </c>
      <c r="G15" s="34">
        <v>1</v>
      </c>
      <c r="H15" s="35">
        <v>0</v>
      </c>
      <c r="I15" s="36">
        <f>ROUND(G15*H15,P4)</f>
        <v>0</v>
      </c>
      <c r="J15" s="30"/>
      <c r="O15" s="37">
        <f>I15*0.21</f>
        <v>0</v>
      </c>
      <c r="P15">
        <v>3</v>
      </c>
    </row>
    <row r="16" spans="1:16" ht="30" x14ac:dyDescent="0.25">
      <c r="A16" s="30" t="s">
        <v>47</v>
      </c>
      <c r="B16" s="38"/>
      <c r="E16" s="32" t="s">
        <v>54</v>
      </c>
      <c r="J16" s="40"/>
    </row>
    <row r="17" spans="1:16" ht="60" x14ac:dyDescent="0.25">
      <c r="A17" s="30" t="s">
        <v>48</v>
      </c>
      <c r="B17" s="38"/>
      <c r="E17" s="32" t="s">
        <v>55</v>
      </c>
      <c r="J17" s="40"/>
    </row>
    <row r="18" spans="1:16" x14ac:dyDescent="0.25">
      <c r="A18" s="30" t="s">
        <v>42</v>
      </c>
      <c r="B18" s="30">
        <v>4</v>
      </c>
      <c r="C18" s="31" t="s">
        <v>56</v>
      </c>
      <c r="D18" s="30" t="s">
        <v>57</v>
      </c>
      <c r="E18" s="32" t="s">
        <v>58</v>
      </c>
      <c r="F18" s="33" t="s">
        <v>59</v>
      </c>
      <c r="G18" s="34">
        <v>1</v>
      </c>
      <c r="H18" s="35">
        <v>0</v>
      </c>
      <c r="I18" s="36">
        <f>ROUND(G18*H18,P4)</f>
        <v>0</v>
      </c>
      <c r="J18" s="30"/>
      <c r="O18" s="37">
        <f>I18*0.21</f>
        <v>0</v>
      </c>
      <c r="P18">
        <v>3</v>
      </c>
    </row>
    <row r="19" spans="1:16" ht="30" x14ac:dyDescent="0.25">
      <c r="A19" s="30" t="s">
        <v>47</v>
      </c>
      <c r="B19" s="38"/>
      <c r="E19" s="32" t="s">
        <v>60</v>
      </c>
      <c r="J19" s="40"/>
    </row>
    <row r="20" spans="1:16" ht="60" x14ac:dyDescent="0.25">
      <c r="A20" s="30" t="s">
        <v>48</v>
      </c>
      <c r="B20" s="38"/>
      <c r="E20" s="32" t="s">
        <v>55</v>
      </c>
      <c r="J20" s="40"/>
    </row>
    <row r="21" spans="1:16" x14ac:dyDescent="0.25">
      <c r="A21" s="30" t="s">
        <v>42</v>
      </c>
      <c r="B21" s="30">
        <v>5</v>
      </c>
      <c r="C21" s="31" t="s">
        <v>56</v>
      </c>
      <c r="D21" s="30" t="s">
        <v>61</v>
      </c>
      <c r="E21" s="32" t="s">
        <v>58</v>
      </c>
      <c r="F21" s="33" t="s">
        <v>59</v>
      </c>
      <c r="G21" s="34">
        <v>1</v>
      </c>
      <c r="H21" s="35">
        <v>0</v>
      </c>
      <c r="I21" s="36">
        <f>ROUND(G21*H21,P4)</f>
        <v>0</v>
      </c>
      <c r="J21" s="30"/>
      <c r="O21" s="37">
        <f>I21*0.21</f>
        <v>0</v>
      </c>
      <c r="P21">
        <v>3</v>
      </c>
    </row>
    <row r="22" spans="1:16" x14ac:dyDescent="0.25">
      <c r="A22" s="30" t="s">
        <v>47</v>
      </c>
      <c r="B22" s="38"/>
      <c r="E22" s="32" t="s">
        <v>62</v>
      </c>
      <c r="J22" s="40"/>
    </row>
    <row r="23" spans="1:16" ht="60" x14ac:dyDescent="0.25">
      <c r="A23" s="30" t="s">
        <v>48</v>
      </c>
      <c r="B23" s="38"/>
      <c r="E23" s="32" t="s">
        <v>55</v>
      </c>
      <c r="J23" s="40"/>
    </row>
    <row r="24" spans="1:16" x14ac:dyDescent="0.25">
      <c r="A24" s="30" t="s">
        <v>42</v>
      </c>
      <c r="B24" s="30">
        <v>6</v>
      </c>
      <c r="C24" s="31" t="s">
        <v>56</v>
      </c>
      <c r="D24" s="30" t="s">
        <v>63</v>
      </c>
      <c r="E24" s="32" t="s">
        <v>58</v>
      </c>
      <c r="F24" s="33" t="s">
        <v>59</v>
      </c>
      <c r="G24" s="34">
        <v>1</v>
      </c>
      <c r="H24" s="35">
        <v>0</v>
      </c>
      <c r="I24" s="36">
        <f>ROUND(G24*H24,P4)</f>
        <v>0</v>
      </c>
      <c r="J24" s="30"/>
      <c r="O24" s="37">
        <f>I24*0.21</f>
        <v>0</v>
      </c>
      <c r="P24">
        <v>3</v>
      </c>
    </row>
    <row r="25" spans="1:16" x14ac:dyDescent="0.25">
      <c r="A25" s="30" t="s">
        <v>47</v>
      </c>
      <c r="B25" s="38"/>
      <c r="E25" s="32" t="s">
        <v>64</v>
      </c>
      <c r="J25" s="40"/>
    </row>
    <row r="26" spans="1:16" ht="60" x14ac:dyDescent="0.25">
      <c r="A26" s="30" t="s">
        <v>48</v>
      </c>
      <c r="B26" s="38"/>
      <c r="E26" s="32" t="s">
        <v>55</v>
      </c>
      <c r="J26" s="40"/>
    </row>
    <row r="27" spans="1:16" x14ac:dyDescent="0.25">
      <c r="A27" s="30" t="s">
        <v>42</v>
      </c>
      <c r="B27" s="30">
        <v>7</v>
      </c>
      <c r="C27" s="31" t="s">
        <v>56</v>
      </c>
      <c r="D27" s="30" t="s">
        <v>65</v>
      </c>
      <c r="E27" s="32" t="s">
        <v>58</v>
      </c>
      <c r="F27" s="33" t="s">
        <v>59</v>
      </c>
      <c r="G27" s="34">
        <v>1</v>
      </c>
      <c r="H27" s="35">
        <v>0</v>
      </c>
      <c r="I27" s="36">
        <f>ROUND(G27*H27,P4)</f>
        <v>0</v>
      </c>
      <c r="J27" s="30"/>
      <c r="O27" s="37">
        <f>I27*0.21</f>
        <v>0</v>
      </c>
      <c r="P27">
        <v>3</v>
      </c>
    </row>
    <row r="28" spans="1:16" ht="45" x14ac:dyDescent="0.25">
      <c r="A28" s="30" t="s">
        <v>47</v>
      </c>
      <c r="B28" s="38"/>
      <c r="E28" s="32" t="s">
        <v>66</v>
      </c>
      <c r="J28" s="40"/>
    </row>
    <row r="29" spans="1:16" ht="60" x14ac:dyDescent="0.25">
      <c r="A29" s="30" t="s">
        <v>48</v>
      </c>
      <c r="B29" s="38"/>
      <c r="E29" s="32" t="s">
        <v>55</v>
      </c>
      <c r="J29" s="40"/>
    </row>
    <row r="30" spans="1:16" x14ac:dyDescent="0.25">
      <c r="A30" s="30" t="s">
        <v>42</v>
      </c>
      <c r="B30" s="30">
        <v>8</v>
      </c>
      <c r="C30" s="31" t="s">
        <v>67</v>
      </c>
      <c r="D30" s="30" t="s">
        <v>44</v>
      </c>
      <c r="E30" s="32" t="s">
        <v>68</v>
      </c>
      <c r="F30" s="33" t="s">
        <v>46</v>
      </c>
      <c r="G30" s="34">
        <v>1</v>
      </c>
      <c r="H30" s="35">
        <v>0</v>
      </c>
      <c r="I30" s="36">
        <f>ROUND(G30*H30,P4)</f>
        <v>0</v>
      </c>
      <c r="J30" s="30"/>
      <c r="O30" s="37">
        <f>I30*0.21</f>
        <v>0</v>
      </c>
      <c r="P30">
        <v>3</v>
      </c>
    </row>
    <row r="31" spans="1:16" ht="30" x14ac:dyDescent="0.25">
      <c r="A31" s="30" t="s">
        <v>47</v>
      </c>
      <c r="B31" s="38"/>
      <c r="E31" s="32" t="s">
        <v>69</v>
      </c>
      <c r="J31" s="40"/>
    </row>
    <row r="32" spans="1:16" ht="60" x14ac:dyDescent="0.25">
      <c r="A32" s="30" t="s">
        <v>48</v>
      </c>
      <c r="B32" s="38"/>
      <c r="E32" s="32" t="s">
        <v>55</v>
      </c>
      <c r="J32" s="40"/>
    </row>
    <row r="33" spans="1:16" x14ac:dyDescent="0.25">
      <c r="A33" s="30" t="s">
        <v>42</v>
      </c>
      <c r="B33" s="30">
        <v>9</v>
      </c>
      <c r="C33" s="31" t="s">
        <v>70</v>
      </c>
      <c r="D33" s="30" t="s">
        <v>44</v>
      </c>
      <c r="E33" s="32" t="s">
        <v>71</v>
      </c>
      <c r="F33" s="33" t="s">
        <v>46</v>
      </c>
      <c r="G33" s="34">
        <v>1</v>
      </c>
      <c r="H33" s="35">
        <v>0</v>
      </c>
      <c r="I33" s="36">
        <f>ROUND(G33*H33,P4)</f>
        <v>0</v>
      </c>
      <c r="J33" s="30"/>
      <c r="O33" s="37">
        <f>I33*0.21</f>
        <v>0</v>
      </c>
      <c r="P33">
        <v>3</v>
      </c>
    </row>
    <row r="34" spans="1:16" x14ac:dyDescent="0.25">
      <c r="A34" s="30" t="s">
        <v>47</v>
      </c>
      <c r="B34" s="38"/>
      <c r="E34" s="32" t="s">
        <v>72</v>
      </c>
      <c r="J34" s="40"/>
    </row>
    <row r="35" spans="1:16" ht="60" x14ac:dyDescent="0.25">
      <c r="A35" s="30" t="s">
        <v>48</v>
      </c>
      <c r="B35" s="38"/>
      <c r="E35" s="32" t="s">
        <v>55</v>
      </c>
      <c r="J35" s="40"/>
    </row>
    <row r="36" spans="1:16" x14ac:dyDescent="0.25">
      <c r="A36" s="30" t="s">
        <v>42</v>
      </c>
      <c r="B36" s="30">
        <v>10</v>
      </c>
      <c r="C36" s="31" t="s">
        <v>73</v>
      </c>
      <c r="D36" s="30" t="s">
        <v>44</v>
      </c>
      <c r="E36" s="32" t="s">
        <v>74</v>
      </c>
      <c r="F36" s="33" t="s">
        <v>59</v>
      </c>
      <c r="G36" s="34">
        <v>1</v>
      </c>
      <c r="H36" s="35">
        <v>0</v>
      </c>
      <c r="I36" s="36">
        <f>ROUND(G36*H36,P4)</f>
        <v>0</v>
      </c>
      <c r="J36" s="30"/>
      <c r="O36" s="37">
        <f>I36*0.21</f>
        <v>0</v>
      </c>
      <c r="P36">
        <v>3</v>
      </c>
    </row>
    <row r="37" spans="1:16" x14ac:dyDescent="0.25">
      <c r="A37" s="30" t="s">
        <v>47</v>
      </c>
      <c r="B37" s="38"/>
      <c r="E37" s="39" t="s">
        <v>44</v>
      </c>
      <c r="J37" s="40"/>
    </row>
    <row r="38" spans="1:16" ht="60" x14ac:dyDescent="0.25">
      <c r="A38" s="30" t="s">
        <v>48</v>
      </c>
      <c r="B38" s="38"/>
      <c r="E38" s="32" t="s">
        <v>55</v>
      </c>
      <c r="J38" s="40"/>
    </row>
    <row r="39" spans="1:16" x14ac:dyDescent="0.25">
      <c r="A39" s="30" t="s">
        <v>42</v>
      </c>
      <c r="B39" s="30">
        <v>11</v>
      </c>
      <c r="C39" s="31" t="s">
        <v>75</v>
      </c>
      <c r="D39" s="30" t="s">
        <v>44</v>
      </c>
      <c r="E39" s="32" t="s">
        <v>76</v>
      </c>
      <c r="F39" s="33" t="s">
        <v>46</v>
      </c>
      <c r="G39" s="34">
        <v>1</v>
      </c>
      <c r="H39" s="35">
        <v>0</v>
      </c>
      <c r="I39" s="36">
        <f>ROUND(G39*H39,P4)</f>
        <v>0</v>
      </c>
      <c r="J39" s="30"/>
      <c r="O39" s="37">
        <f>I39*0.21</f>
        <v>0</v>
      </c>
      <c r="P39">
        <v>3</v>
      </c>
    </row>
    <row r="40" spans="1:16" x14ac:dyDescent="0.25">
      <c r="A40" s="30" t="s">
        <v>47</v>
      </c>
      <c r="B40" s="38"/>
      <c r="E40" s="39" t="s">
        <v>44</v>
      </c>
      <c r="J40" s="40"/>
    </row>
    <row r="41" spans="1:16" ht="60" x14ac:dyDescent="0.25">
      <c r="A41" s="30" t="s">
        <v>48</v>
      </c>
      <c r="B41" s="38"/>
      <c r="E41" s="32" t="s">
        <v>55</v>
      </c>
      <c r="J41" s="40"/>
    </row>
    <row r="42" spans="1:16" ht="30" x14ac:dyDescent="0.25">
      <c r="A42" s="30" t="s">
        <v>42</v>
      </c>
      <c r="B42" s="30">
        <v>12</v>
      </c>
      <c r="C42" s="31" t="s">
        <v>77</v>
      </c>
      <c r="D42" s="30" t="s">
        <v>44</v>
      </c>
      <c r="E42" s="32" t="s">
        <v>78</v>
      </c>
      <c r="F42" s="33" t="s">
        <v>46</v>
      </c>
      <c r="G42" s="34">
        <v>1</v>
      </c>
      <c r="H42" s="35">
        <v>0</v>
      </c>
      <c r="I42" s="36">
        <f>ROUND(G42*H42,P4)</f>
        <v>0</v>
      </c>
      <c r="J42" s="30"/>
      <c r="O42" s="37">
        <f>I42*0.21</f>
        <v>0</v>
      </c>
      <c r="P42">
        <v>3</v>
      </c>
    </row>
    <row r="43" spans="1:16" x14ac:dyDescent="0.25">
      <c r="A43" s="30" t="s">
        <v>47</v>
      </c>
      <c r="B43" s="38"/>
      <c r="E43" s="39" t="s">
        <v>44</v>
      </c>
      <c r="J43" s="40"/>
    </row>
    <row r="44" spans="1:16" ht="60" x14ac:dyDescent="0.25">
      <c r="A44" s="30" t="s">
        <v>48</v>
      </c>
      <c r="B44" s="38"/>
      <c r="E44" s="32" t="s">
        <v>55</v>
      </c>
      <c r="J44" s="40"/>
    </row>
    <row r="45" spans="1:16" x14ac:dyDescent="0.25">
      <c r="A45" s="30" t="s">
        <v>42</v>
      </c>
      <c r="B45" s="30">
        <v>13</v>
      </c>
      <c r="C45" s="31" t="s">
        <v>79</v>
      </c>
      <c r="D45" s="30" t="s">
        <v>44</v>
      </c>
      <c r="E45" s="32" t="s">
        <v>80</v>
      </c>
      <c r="F45" s="33" t="s">
        <v>46</v>
      </c>
      <c r="G45" s="34">
        <v>1</v>
      </c>
      <c r="H45" s="35">
        <v>0</v>
      </c>
      <c r="I45" s="36">
        <f>ROUND(G45*H45,P4)</f>
        <v>0</v>
      </c>
      <c r="J45" s="30"/>
      <c r="O45" s="37">
        <f>I45*0.21</f>
        <v>0</v>
      </c>
      <c r="P45">
        <v>3</v>
      </c>
    </row>
    <row r="46" spans="1:16" x14ac:dyDescent="0.25">
      <c r="A46" s="30" t="s">
        <v>47</v>
      </c>
      <c r="B46" s="38"/>
      <c r="E46" s="32" t="s">
        <v>81</v>
      </c>
      <c r="J46" s="40"/>
    </row>
    <row r="47" spans="1:16" ht="105" x14ac:dyDescent="0.25">
      <c r="A47" s="30" t="s">
        <v>48</v>
      </c>
      <c r="B47" s="38"/>
      <c r="E47" s="32" t="s">
        <v>82</v>
      </c>
      <c r="J47" s="40"/>
    </row>
    <row r="48" spans="1:16" x14ac:dyDescent="0.25">
      <c r="A48" s="30" t="s">
        <v>42</v>
      </c>
      <c r="B48" s="30">
        <v>14</v>
      </c>
      <c r="C48" s="31" t="s">
        <v>83</v>
      </c>
      <c r="D48" s="30" t="s">
        <v>57</v>
      </c>
      <c r="E48" s="32" t="s">
        <v>84</v>
      </c>
      <c r="F48" s="33" t="s">
        <v>46</v>
      </c>
      <c r="G48" s="34">
        <v>1</v>
      </c>
      <c r="H48" s="35">
        <v>0</v>
      </c>
      <c r="I48" s="36">
        <f>ROUND(G48*H48,P4)</f>
        <v>0</v>
      </c>
      <c r="J48" s="30"/>
      <c r="O48" s="37">
        <f>I48*0.21</f>
        <v>0</v>
      </c>
      <c r="P48">
        <v>3</v>
      </c>
    </row>
    <row r="49" spans="1:16" x14ac:dyDescent="0.25">
      <c r="A49" s="30" t="s">
        <v>47</v>
      </c>
      <c r="B49" s="38"/>
      <c r="E49" s="32" t="s">
        <v>85</v>
      </c>
      <c r="J49" s="40"/>
    </row>
    <row r="50" spans="1:16" ht="60" x14ac:dyDescent="0.25">
      <c r="A50" s="30" t="s">
        <v>48</v>
      </c>
      <c r="B50" s="38"/>
      <c r="E50" s="32" t="s">
        <v>55</v>
      </c>
      <c r="J50" s="40"/>
    </row>
    <row r="51" spans="1:16" x14ac:dyDescent="0.25">
      <c r="A51" s="30" t="s">
        <v>42</v>
      </c>
      <c r="B51" s="30">
        <v>15</v>
      </c>
      <c r="C51" s="31" t="s">
        <v>83</v>
      </c>
      <c r="D51" s="30" t="s">
        <v>61</v>
      </c>
      <c r="E51" s="32" t="s">
        <v>84</v>
      </c>
      <c r="F51" s="33" t="s">
        <v>46</v>
      </c>
      <c r="G51" s="34">
        <v>1</v>
      </c>
      <c r="H51" s="35">
        <v>0</v>
      </c>
      <c r="I51" s="36">
        <f>ROUND(G51*H51,P4)</f>
        <v>0</v>
      </c>
      <c r="J51" s="30"/>
      <c r="O51" s="37">
        <f>I51*0.21</f>
        <v>0</v>
      </c>
      <c r="P51">
        <v>3</v>
      </c>
    </row>
    <row r="52" spans="1:16" x14ac:dyDescent="0.25">
      <c r="A52" s="30" t="s">
        <v>47</v>
      </c>
      <c r="B52" s="38"/>
      <c r="E52" s="32" t="s">
        <v>86</v>
      </c>
      <c r="J52" s="40"/>
    </row>
    <row r="53" spans="1:16" ht="60" x14ac:dyDescent="0.25">
      <c r="A53" s="30" t="s">
        <v>48</v>
      </c>
      <c r="B53" s="38"/>
      <c r="E53" s="32" t="s">
        <v>55</v>
      </c>
      <c r="J53" s="40"/>
    </row>
    <row r="54" spans="1:16" x14ac:dyDescent="0.25">
      <c r="A54" s="30" t="s">
        <v>42</v>
      </c>
      <c r="B54" s="30">
        <v>16</v>
      </c>
      <c r="C54" s="31" t="s">
        <v>87</v>
      </c>
      <c r="D54" s="30" t="s">
        <v>44</v>
      </c>
      <c r="E54" s="32" t="s">
        <v>88</v>
      </c>
      <c r="F54" s="33" t="s">
        <v>59</v>
      </c>
      <c r="G54" s="34">
        <v>1</v>
      </c>
      <c r="H54" s="35">
        <v>0</v>
      </c>
      <c r="I54" s="36">
        <f>ROUND(G54*H54,P4)</f>
        <v>0</v>
      </c>
      <c r="J54" s="30"/>
      <c r="O54" s="37">
        <f>I54*0.21</f>
        <v>0</v>
      </c>
      <c r="P54">
        <v>3</v>
      </c>
    </row>
    <row r="55" spans="1:16" x14ac:dyDescent="0.25">
      <c r="A55" s="30" t="s">
        <v>47</v>
      </c>
      <c r="B55" s="38"/>
      <c r="E55" s="39" t="s">
        <v>44</v>
      </c>
      <c r="J55" s="40"/>
    </row>
    <row r="56" spans="1:16" ht="120" x14ac:dyDescent="0.25">
      <c r="A56" s="30" t="s">
        <v>48</v>
      </c>
      <c r="B56" s="38"/>
      <c r="E56" s="32" t="s">
        <v>89</v>
      </c>
      <c r="J56" s="40"/>
    </row>
    <row r="57" spans="1:16" x14ac:dyDescent="0.25">
      <c r="A57" s="30" t="s">
        <v>42</v>
      </c>
      <c r="B57" s="30">
        <v>17</v>
      </c>
      <c r="C57" s="31" t="s">
        <v>90</v>
      </c>
      <c r="D57" s="30" t="s">
        <v>44</v>
      </c>
      <c r="E57" s="32" t="s">
        <v>91</v>
      </c>
      <c r="F57" s="33" t="s">
        <v>92</v>
      </c>
      <c r="G57" s="34">
        <v>20</v>
      </c>
      <c r="H57" s="35">
        <v>0</v>
      </c>
      <c r="I57" s="36">
        <f>ROUND(G57*H57,P4)</f>
        <v>0</v>
      </c>
      <c r="J57" s="30"/>
      <c r="O57" s="37">
        <f>I57*0.21</f>
        <v>0</v>
      </c>
      <c r="P57">
        <v>3</v>
      </c>
    </row>
    <row r="58" spans="1:16" x14ac:dyDescent="0.25">
      <c r="A58" s="30" t="s">
        <v>47</v>
      </c>
      <c r="B58" s="38"/>
      <c r="E58" s="32" t="s">
        <v>93</v>
      </c>
      <c r="J58" s="40"/>
    </row>
    <row r="59" spans="1:16" x14ac:dyDescent="0.25">
      <c r="A59" s="30" t="s">
        <v>94</v>
      </c>
      <c r="B59" s="38"/>
      <c r="E59" s="41" t="s">
        <v>95</v>
      </c>
      <c r="J59" s="40"/>
    </row>
    <row r="60" spans="1:16" ht="60" x14ac:dyDescent="0.25">
      <c r="A60" s="30" t="s">
        <v>48</v>
      </c>
      <c r="B60" s="38"/>
      <c r="E60" s="32" t="s">
        <v>55</v>
      </c>
      <c r="J60" s="40"/>
    </row>
    <row r="61" spans="1:16" x14ac:dyDescent="0.25">
      <c r="A61" s="30" t="s">
        <v>42</v>
      </c>
      <c r="B61" s="30">
        <v>18</v>
      </c>
      <c r="C61" s="31" t="s">
        <v>96</v>
      </c>
      <c r="D61" s="30" t="s">
        <v>44</v>
      </c>
      <c r="E61" s="32" t="s">
        <v>97</v>
      </c>
      <c r="F61" s="33" t="s">
        <v>59</v>
      </c>
      <c r="G61" s="34">
        <v>2</v>
      </c>
      <c r="H61" s="35">
        <v>0</v>
      </c>
      <c r="I61" s="36">
        <f>ROUND(G61*H61,P4)</f>
        <v>0</v>
      </c>
      <c r="J61" s="30"/>
      <c r="O61" s="37">
        <f>I61*0.21</f>
        <v>0</v>
      </c>
      <c r="P61">
        <v>3</v>
      </c>
    </row>
    <row r="62" spans="1:16" x14ac:dyDescent="0.25">
      <c r="A62" s="30" t="s">
        <v>47</v>
      </c>
      <c r="B62" s="38"/>
      <c r="E62" s="39" t="s">
        <v>44</v>
      </c>
      <c r="J62" s="40"/>
    </row>
    <row r="63" spans="1:16" ht="135" x14ac:dyDescent="0.25">
      <c r="A63" s="30" t="s">
        <v>48</v>
      </c>
      <c r="B63" s="38"/>
      <c r="E63" s="32" t="s">
        <v>98</v>
      </c>
      <c r="J63" s="40"/>
    </row>
    <row r="64" spans="1:16" x14ac:dyDescent="0.25">
      <c r="A64" s="30" t="s">
        <v>42</v>
      </c>
      <c r="B64" s="30">
        <v>19</v>
      </c>
      <c r="C64" s="31" t="s">
        <v>99</v>
      </c>
      <c r="D64" s="30" t="s">
        <v>44</v>
      </c>
      <c r="E64" s="32" t="s">
        <v>100</v>
      </c>
      <c r="F64" s="33" t="s">
        <v>101</v>
      </c>
      <c r="G64" s="34">
        <v>320000</v>
      </c>
      <c r="H64" s="35">
        <v>0</v>
      </c>
      <c r="I64" s="36">
        <f>ROUND(G64*H64,P4)</f>
        <v>0</v>
      </c>
      <c r="J64" s="30"/>
      <c r="O64" s="37">
        <f>I64*0.21</f>
        <v>0</v>
      </c>
      <c r="P64">
        <v>3</v>
      </c>
    </row>
    <row r="65" spans="1:16" x14ac:dyDescent="0.25">
      <c r="A65" s="30" t="s">
        <v>47</v>
      </c>
      <c r="B65" s="38"/>
      <c r="E65" s="39" t="s">
        <v>44</v>
      </c>
      <c r="J65" s="40"/>
    </row>
    <row r="66" spans="1:16" x14ac:dyDescent="0.25">
      <c r="A66" s="30" t="s">
        <v>94</v>
      </c>
      <c r="B66" s="38"/>
      <c r="E66" s="41" t="s">
        <v>102</v>
      </c>
      <c r="J66" s="40"/>
    </row>
    <row r="67" spans="1:16" x14ac:dyDescent="0.25">
      <c r="A67" s="30" t="s">
        <v>94</v>
      </c>
      <c r="B67" s="38"/>
      <c r="E67" s="41" t="s">
        <v>103</v>
      </c>
      <c r="J67" s="40"/>
    </row>
    <row r="68" spans="1:16" x14ac:dyDescent="0.25">
      <c r="A68" s="30" t="s">
        <v>94</v>
      </c>
      <c r="B68" s="38"/>
      <c r="E68" s="41" t="s">
        <v>104</v>
      </c>
      <c r="J68" s="40"/>
    </row>
    <row r="69" spans="1:16" x14ac:dyDescent="0.25">
      <c r="A69" s="30" t="s">
        <v>94</v>
      </c>
      <c r="B69" s="38"/>
      <c r="E69" s="41" t="s">
        <v>105</v>
      </c>
      <c r="J69" s="40"/>
    </row>
    <row r="70" spans="1:16" ht="75" x14ac:dyDescent="0.25">
      <c r="A70" s="30" t="s">
        <v>48</v>
      </c>
      <c r="B70" s="38"/>
      <c r="E70" s="32" t="s">
        <v>106</v>
      </c>
      <c r="J70" s="40"/>
    </row>
    <row r="71" spans="1:16" x14ac:dyDescent="0.25">
      <c r="A71" s="30" t="s">
        <v>42</v>
      </c>
      <c r="B71" s="30">
        <v>20</v>
      </c>
      <c r="C71" s="31" t="s">
        <v>107</v>
      </c>
      <c r="D71" s="30" t="s">
        <v>57</v>
      </c>
      <c r="E71" s="32" t="s">
        <v>108</v>
      </c>
      <c r="F71" s="33" t="s">
        <v>46</v>
      </c>
      <c r="G71" s="34">
        <v>1</v>
      </c>
      <c r="H71" s="35">
        <v>0</v>
      </c>
      <c r="I71" s="36">
        <f>ROUND(G71*H71,P4)</f>
        <v>0</v>
      </c>
      <c r="J71" s="30"/>
      <c r="O71" s="37">
        <f>I71*0.21</f>
        <v>0</v>
      </c>
      <c r="P71">
        <v>3</v>
      </c>
    </row>
    <row r="72" spans="1:16" ht="30" x14ac:dyDescent="0.25">
      <c r="A72" s="30" t="s">
        <v>47</v>
      </c>
      <c r="B72" s="38"/>
      <c r="E72" s="32" t="s">
        <v>109</v>
      </c>
      <c r="J72" s="40"/>
    </row>
    <row r="73" spans="1:16" ht="60" x14ac:dyDescent="0.25">
      <c r="A73" s="30" t="s">
        <v>48</v>
      </c>
      <c r="B73" s="38"/>
      <c r="E73" s="32" t="s">
        <v>110</v>
      </c>
      <c r="J73" s="40"/>
    </row>
    <row r="74" spans="1:16" x14ac:dyDescent="0.25">
      <c r="A74" s="30" t="s">
        <v>42</v>
      </c>
      <c r="B74" s="30">
        <v>21</v>
      </c>
      <c r="C74" s="31" t="s">
        <v>107</v>
      </c>
      <c r="D74" s="30" t="s">
        <v>61</v>
      </c>
      <c r="E74" s="32" t="s">
        <v>108</v>
      </c>
      <c r="F74" s="33" t="s">
        <v>46</v>
      </c>
      <c r="G74" s="34">
        <v>1</v>
      </c>
      <c r="H74" s="35">
        <v>0</v>
      </c>
      <c r="I74" s="36">
        <f>ROUND(G74*H74,P4)</f>
        <v>0</v>
      </c>
      <c r="J74" s="30"/>
      <c r="O74" s="37">
        <f>I74*0.21</f>
        <v>0</v>
      </c>
      <c r="P74">
        <v>3</v>
      </c>
    </row>
    <row r="75" spans="1:16" ht="30" x14ac:dyDescent="0.25">
      <c r="A75" s="30" t="s">
        <v>47</v>
      </c>
      <c r="B75" s="38"/>
      <c r="E75" s="32" t="s">
        <v>111</v>
      </c>
      <c r="J75" s="40"/>
    </row>
    <row r="76" spans="1:16" ht="60" x14ac:dyDescent="0.25">
      <c r="A76" s="30" t="s">
        <v>48</v>
      </c>
      <c r="B76" s="38"/>
      <c r="E76" s="32" t="s">
        <v>110</v>
      </c>
      <c r="J76" s="40"/>
    </row>
    <row r="77" spans="1:16" x14ac:dyDescent="0.25">
      <c r="A77" s="30" t="s">
        <v>42</v>
      </c>
      <c r="B77" s="30">
        <v>22</v>
      </c>
      <c r="C77" s="31" t="s">
        <v>112</v>
      </c>
      <c r="D77" s="30" t="s">
        <v>57</v>
      </c>
      <c r="E77" s="32" t="s">
        <v>113</v>
      </c>
      <c r="F77" s="33" t="s">
        <v>46</v>
      </c>
      <c r="G77" s="34">
        <v>1</v>
      </c>
      <c r="H77" s="35">
        <v>0</v>
      </c>
      <c r="I77" s="36">
        <f>ROUND(G77*H77,P4)</f>
        <v>0</v>
      </c>
      <c r="J77" s="30"/>
      <c r="O77" s="37">
        <f>I77*0.21</f>
        <v>0</v>
      </c>
      <c r="P77">
        <v>3</v>
      </c>
    </row>
    <row r="78" spans="1:16" x14ac:dyDescent="0.25">
      <c r="A78" s="30" t="s">
        <v>47</v>
      </c>
      <c r="B78" s="38"/>
      <c r="E78" s="32" t="s">
        <v>114</v>
      </c>
      <c r="J78" s="40"/>
    </row>
    <row r="79" spans="1:16" ht="60" x14ac:dyDescent="0.25">
      <c r="A79" s="30" t="s">
        <v>48</v>
      </c>
      <c r="B79" s="38"/>
      <c r="E79" s="32" t="s">
        <v>115</v>
      </c>
      <c r="J79" s="40"/>
    </row>
    <row r="80" spans="1:16" x14ac:dyDescent="0.25">
      <c r="A80" s="30" t="s">
        <v>42</v>
      </c>
      <c r="B80" s="30">
        <v>23</v>
      </c>
      <c r="C80" s="31" t="s">
        <v>112</v>
      </c>
      <c r="D80" s="30" t="s">
        <v>61</v>
      </c>
      <c r="E80" s="32" t="s">
        <v>113</v>
      </c>
      <c r="F80" s="33" t="s">
        <v>46</v>
      </c>
      <c r="G80" s="34">
        <v>1</v>
      </c>
      <c r="H80" s="35">
        <v>0</v>
      </c>
      <c r="I80" s="36">
        <f>ROUND(G80*H80,P4)</f>
        <v>0</v>
      </c>
      <c r="J80" s="30"/>
      <c r="O80" s="37">
        <f>I80*0.21</f>
        <v>0</v>
      </c>
      <c r="P80">
        <v>3</v>
      </c>
    </row>
    <row r="81" spans="1:10" x14ac:dyDescent="0.25">
      <c r="A81" s="30" t="s">
        <v>47</v>
      </c>
      <c r="B81" s="38"/>
      <c r="E81" s="32" t="s">
        <v>116</v>
      </c>
      <c r="J81" s="40"/>
    </row>
    <row r="82" spans="1:10" ht="60" x14ac:dyDescent="0.25">
      <c r="A82" s="30" t="s">
        <v>48</v>
      </c>
      <c r="B82" s="42"/>
      <c r="C82" s="43"/>
      <c r="D82" s="43"/>
      <c r="E82" s="32" t="s">
        <v>115</v>
      </c>
      <c r="F82" s="43"/>
      <c r="G82" s="43"/>
      <c r="H82" s="43"/>
      <c r="I82" s="43"/>
      <c r="J82" s="44"/>
    </row>
  </sheetData>
  <sheetProtection algorithmName="SHA-512" hashValue="DHS6wu16k5zenxlg+i34aTJ6QKXUgchq6EbxH5OJs09mIvbBcP49TvHFOKNSKR6Jh6XktM9W6CJQGjbXLL7WRw==" saltValue="oisdj8oSB8JpI4fjgmiPXifqVsvzdOjjMrEZuKXvcy8BI6k9tQPrbs6UhU95oMyqxGtPArk+Zdg+qgJVFdLlsA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8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13</v>
      </c>
      <c r="I3" s="19">
        <f>SUMIFS(I8:I88,A8:A88,"SD")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13</v>
      </c>
      <c r="D4" s="49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28</v>
      </c>
      <c r="B5" s="51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/>
      <c r="J5" s="53" t="s">
        <v>36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37</v>
      </c>
      <c r="I6" s="7" t="s">
        <v>38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57</v>
      </c>
      <c r="D8" s="27"/>
      <c r="E8" s="24" t="s">
        <v>117</v>
      </c>
      <c r="F8" s="27"/>
      <c r="G8" s="27"/>
      <c r="H8" s="27"/>
      <c r="I8" s="28">
        <f>SUMIFS(I9:I20,A9:A20,"P")</f>
        <v>0</v>
      </c>
      <c r="J8" s="29"/>
    </row>
    <row r="9" spans="1:16" x14ac:dyDescent="0.25">
      <c r="A9" s="30" t="s">
        <v>42</v>
      </c>
      <c r="B9" s="30">
        <v>1</v>
      </c>
      <c r="C9" s="31" t="s">
        <v>118</v>
      </c>
      <c r="D9" s="30" t="s">
        <v>44</v>
      </c>
      <c r="E9" s="32" t="s">
        <v>119</v>
      </c>
      <c r="F9" s="33" t="s">
        <v>120</v>
      </c>
      <c r="G9" s="34">
        <v>222.22200000000001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47</v>
      </c>
      <c r="B10" s="38"/>
      <c r="E10" s="39" t="s">
        <v>44</v>
      </c>
      <c r="J10" s="40"/>
    </row>
    <row r="11" spans="1:16" x14ac:dyDescent="0.25">
      <c r="A11" s="30" t="s">
        <v>94</v>
      </c>
      <c r="B11" s="38"/>
      <c r="E11" s="41" t="s">
        <v>121</v>
      </c>
      <c r="J11" s="40"/>
    </row>
    <row r="12" spans="1:16" ht="409.5" x14ac:dyDescent="0.25">
      <c r="A12" s="30" t="s">
        <v>48</v>
      </c>
      <c r="B12" s="38"/>
      <c r="E12" s="32" t="s">
        <v>122</v>
      </c>
      <c r="J12" s="40"/>
    </row>
    <row r="13" spans="1:16" x14ac:dyDescent="0.25">
      <c r="A13" s="30" t="s">
        <v>42</v>
      </c>
      <c r="B13" s="30">
        <v>2</v>
      </c>
      <c r="C13" s="31" t="s">
        <v>123</v>
      </c>
      <c r="D13" s="30" t="s">
        <v>44</v>
      </c>
      <c r="E13" s="32" t="s">
        <v>124</v>
      </c>
      <c r="F13" s="33" t="s">
        <v>125</v>
      </c>
      <c r="G13" s="34">
        <v>2222.2199999999998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47</v>
      </c>
      <c r="B14" s="38"/>
      <c r="E14" s="39" t="s">
        <v>44</v>
      </c>
      <c r="J14" s="40"/>
    </row>
    <row r="15" spans="1:16" x14ac:dyDescent="0.25">
      <c r="A15" s="30" t="s">
        <v>94</v>
      </c>
      <c r="B15" s="38"/>
      <c r="E15" s="41" t="s">
        <v>126</v>
      </c>
      <c r="J15" s="40"/>
    </row>
    <row r="16" spans="1:16" ht="105" x14ac:dyDescent="0.25">
      <c r="A16" s="30" t="s">
        <v>48</v>
      </c>
      <c r="B16" s="38"/>
      <c r="E16" s="32" t="s">
        <v>127</v>
      </c>
      <c r="J16" s="40"/>
    </row>
    <row r="17" spans="1:16" x14ac:dyDescent="0.25">
      <c r="A17" s="30" t="s">
        <v>42</v>
      </c>
      <c r="B17" s="30">
        <v>3</v>
      </c>
      <c r="C17" s="31" t="s">
        <v>128</v>
      </c>
      <c r="D17" s="30" t="s">
        <v>44</v>
      </c>
      <c r="E17" s="32" t="s">
        <v>129</v>
      </c>
      <c r="F17" s="33" t="s">
        <v>120</v>
      </c>
      <c r="G17" s="34">
        <v>10</v>
      </c>
      <c r="H17" s="35">
        <v>0</v>
      </c>
      <c r="I17" s="36">
        <f>ROUND(G17*H17,P4)</f>
        <v>0</v>
      </c>
      <c r="J17" s="30"/>
      <c r="O17" s="37">
        <f>I17*0.21</f>
        <v>0</v>
      </c>
      <c r="P17">
        <v>3</v>
      </c>
    </row>
    <row r="18" spans="1:16" x14ac:dyDescent="0.25">
      <c r="A18" s="30" t="s">
        <v>47</v>
      </c>
      <c r="B18" s="38"/>
      <c r="E18" s="32" t="s">
        <v>130</v>
      </c>
      <c r="J18" s="40"/>
    </row>
    <row r="19" spans="1:16" x14ac:dyDescent="0.25">
      <c r="A19" s="30" t="s">
        <v>94</v>
      </c>
      <c r="B19" s="38"/>
      <c r="E19" s="41" t="s">
        <v>131</v>
      </c>
      <c r="J19" s="40"/>
    </row>
    <row r="20" spans="1:16" ht="409.5" x14ac:dyDescent="0.25">
      <c r="A20" s="30" t="s">
        <v>48</v>
      </c>
      <c r="B20" s="38"/>
      <c r="E20" s="32" t="s">
        <v>132</v>
      </c>
      <c r="J20" s="40"/>
    </row>
    <row r="21" spans="1:16" x14ac:dyDescent="0.25">
      <c r="A21" s="24" t="s">
        <v>39</v>
      </c>
      <c r="B21" s="25"/>
      <c r="C21" s="26" t="s">
        <v>133</v>
      </c>
      <c r="D21" s="27"/>
      <c r="E21" s="24" t="s">
        <v>134</v>
      </c>
      <c r="F21" s="27"/>
      <c r="G21" s="27"/>
      <c r="H21" s="27"/>
      <c r="I21" s="28">
        <f>SUMIFS(I22:I30,A22:A30,"P")</f>
        <v>0</v>
      </c>
      <c r="J21" s="29"/>
    </row>
    <row r="22" spans="1:16" x14ac:dyDescent="0.25">
      <c r="A22" s="30" t="s">
        <v>42</v>
      </c>
      <c r="B22" s="30">
        <v>4</v>
      </c>
      <c r="C22" s="31" t="s">
        <v>135</v>
      </c>
      <c r="D22" s="30" t="s">
        <v>44</v>
      </c>
      <c r="E22" s="32" t="s">
        <v>136</v>
      </c>
      <c r="F22" s="33" t="s">
        <v>137</v>
      </c>
      <c r="G22" s="34">
        <v>40</v>
      </c>
      <c r="H22" s="35">
        <v>0</v>
      </c>
      <c r="I22" s="36">
        <f>ROUND(G22*H22,P4)</f>
        <v>0</v>
      </c>
      <c r="J22" s="30"/>
      <c r="O22" s="37">
        <f>I22*0.21</f>
        <v>0</v>
      </c>
      <c r="P22">
        <v>3</v>
      </c>
    </row>
    <row r="23" spans="1:16" x14ac:dyDescent="0.25">
      <c r="A23" s="30" t="s">
        <v>47</v>
      </c>
      <c r="B23" s="38"/>
      <c r="E23" s="39" t="s">
        <v>44</v>
      </c>
      <c r="J23" s="40"/>
    </row>
    <row r="24" spans="1:16" ht="90" x14ac:dyDescent="0.25">
      <c r="A24" s="30" t="s">
        <v>48</v>
      </c>
      <c r="B24" s="38"/>
      <c r="E24" s="32" t="s">
        <v>138</v>
      </c>
      <c r="J24" s="40"/>
    </row>
    <row r="25" spans="1:16" x14ac:dyDescent="0.25">
      <c r="A25" s="30" t="s">
        <v>42</v>
      </c>
      <c r="B25" s="30">
        <v>5</v>
      </c>
      <c r="C25" s="31" t="s">
        <v>139</v>
      </c>
      <c r="D25" s="30" t="s">
        <v>44</v>
      </c>
      <c r="E25" s="32" t="s">
        <v>140</v>
      </c>
      <c r="F25" s="33" t="s">
        <v>59</v>
      </c>
      <c r="G25" s="34">
        <v>2</v>
      </c>
      <c r="H25" s="35">
        <v>0</v>
      </c>
      <c r="I25" s="36">
        <f>ROUND(G25*H25,P4)</f>
        <v>0</v>
      </c>
      <c r="J25" s="30"/>
      <c r="O25" s="37">
        <f>I25*0.21</f>
        <v>0</v>
      </c>
      <c r="P25">
        <v>3</v>
      </c>
    </row>
    <row r="26" spans="1:16" x14ac:dyDescent="0.25">
      <c r="A26" s="30" t="s">
        <v>47</v>
      </c>
      <c r="B26" s="38"/>
      <c r="E26" s="39" t="s">
        <v>44</v>
      </c>
      <c r="J26" s="40"/>
    </row>
    <row r="27" spans="1:16" ht="90" x14ac:dyDescent="0.25">
      <c r="A27" s="30" t="s">
        <v>48</v>
      </c>
      <c r="B27" s="38"/>
      <c r="E27" s="32" t="s">
        <v>141</v>
      </c>
      <c r="J27" s="40"/>
    </row>
    <row r="28" spans="1:16" x14ac:dyDescent="0.25">
      <c r="A28" s="30" t="s">
        <v>42</v>
      </c>
      <c r="B28" s="30">
        <v>6</v>
      </c>
      <c r="C28" s="31" t="s">
        <v>142</v>
      </c>
      <c r="D28" s="30" t="s">
        <v>44</v>
      </c>
      <c r="E28" s="32" t="s">
        <v>143</v>
      </c>
      <c r="F28" s="33" t="s">
        <v>59</v>
      </c>
      <c r="G28" s="34">
        <v>2</v>
      </c>
      <c r="H28" s="35">
        <v>0</v>
      </c>
      <c r="I28" s="36">
        <f>ROUND(G28*H28,P4)</f>
        <v>0</v>
      </c>
      <c r="J28" s="30"/>
      <c r="O28" s="37">
        <f>I28*0.21</f>
        <v>0</v>
      </c>
      <c r="P28">
        <v>3</v>
      </c>
    </row>
    <row r="29" spans="1:16" x14ac:dyDescent="0.25">
      <c r="A29" s="30" t="s">
        <v>47</v>
      </c>
      <c r="B29" s="38"/>
      <c r="E29" s="39" t="s">
        <v>44</v>
      </c>
      <c r="J29" s="40"/>
    </row>
    <row r="30" spans="1:16" ht="195" x14ac:dyDescent="0.25">
      <c r="A30" s="30" t="s">
        <v>48</v>
      </c>
      <c r="B30" s="38"/>
      <c r="E30" s="32" t="s">
        <v>144</v>
      </c>
      <c r="J30" s="40"/>
    </row>
    <row r="31" spans="1:16" x14ac:dyDescent="0.25">
      <c r="A31" s="24" t="s">
        <v>39</v>
      </c>
      <c r="B31" s="25"/>
      <c r="C31" s="26" t="s">
        <v>145</v>
      </c>
      <c r="D31" s="27"/>
      <c r="E31" s="24" t="s">
        <v>146</v>
      </c>
      <c r="F31" s="27"/>
      <c r="G31" s="27"/>
      <c r="H31" s="27"/>
      <c r="I31" s="28">
        <f>SUMIFS(I32:I47,A32:A47,"P")</f>
        <v>0</v>
      </c>
      <c r="J31" s="29"/>
    </row>
    <row r="32" spans="1:16" x14ac:dyDescent="0.25">
      <c r="A32" s="30" t="s">
        <v>42</v>
      </c>
      <c r="B32" s="30">
        <v>7</v>
      </c>
      <c r="C32" s="31" t="s">
        <v>147</v>
      </c>
      <c r="D32" s="30" t="s">
        <v>44</v>
      </c>
      <c r="E32" s="32" t="s">
        <v>148</v>
      </c>
      <c r="F32" s="33" t="s">
        <v>149</v>
      </c>
      <c r="G32" s="34">
        <v>15.444000000000001</v>
      </c>
      <c r="H32" s="35">
        <v>0</v>
      </c>
      <c r="I32" s="36">
        <f>ROUND(G32*H32,P4)</f>
        <v>0</v>
      </c>
      <c r="J32" s="30"/>
      <c r="O32" s="37">
        <f>I32*0.21</f>
        <v>0</v>
      </c>
      <c r="P32">
        <v>3</v>
      </c>
    </row>
    <row r="33" spans="1:16" x14ac:dyDescent="0.25">
      <c r="A33" s="30" t="s">
        <v>47</v>
      </c>
      <c r="B33" s="38"/>
      <c r="E33" s="39" t="s">
        <v>44</v>
      </c>
      <c r="J33" s="40"/>
    </row>
    <row r="34" spans="1:16" x14ac:dyDescent="0.25">
      <c r="A34" s="30" t="s">
        <v>94</v>
      </c>
      <c r="B34" s="38"/>
      <c r="E34" s="41" t="s">
        <v>150</v>
      </c>
      <c r="J34" s="40"/>
    </row>
    <row r="35" spans="1:16" ht="409.5" x14ac:dyDescent="0.25">
      <c r="A35" s="30" t="s">
        <v>48</v>
      </c>
      <c r="B35" s="38"/>
      <c r="E35" s="32" t="s">
        <v>151</v>
      </c>
      <c r="J35" s="40"/>
    </row>
    <row r="36" spans="1:16" x14ac:dyDescent="0.25">
      <c r="A36" s="30" t="s">
        <v>42</v>
      </c>
      <c r="B36" s="30">
        <v>8</v>
      </c>
      <c r="C36" s="31" t="s">
        <v>152</v>
      </c>
      <c r="D36" s="30" t="s">
        <v>44</v>
      </c>
      <c r="E36" s="32" t="s">
        <v>153</v>
      </c>
      <c r="F36" s="33" t="s">
        <v>137</v>
      </c>
      <c r="G36" s="34">
        <v>36</v>
      </c>
      <c r="H36" s="35">
        <v>0</v>
      </c>
      <c r="I36" s="36">
        <f>ROUND(G36*H36,P4)</f>
        <v>0</v>
      </c>
      <c r="J36" s="30"/>
      <c r="O36" s="37">
        <f>I36*0.21</f>
        <v>0</v>
      </c>
      <c r="P36">
        <v>3</v>
      </c>
    </row>
    <row r="37" spans="1:16" x14ac:dyDescent="0.25">
      <c r="A37" s="30" t="s">
        <v>47</v>
      </c>
      <c r="B37" s="38"/>
      <c r="E37" s="39" t="s">
        <v>44</v>
      </c>
      <c r="J37" s="40"/>
    </row>
    <row r="38" spans="1:16" x14ac:dyDescent="0.25">
      <c r="A38" s="30" t="s">
        <v>94</v>
      </c>
      <c r="B38" s="38"/>
      <c r="E38" s="41" t="s">
        <v>154</v>
      </c>
      <c r="J38" s="40"/>
    </row>
    <row r="39" spans="1:16" ht="409.5" x14ac:dyDescent="0.25">
      <c r="A39" s="30" t="s">
        <v>48</v>
      </c>
      <c r="B39" s="38"/>
      <c r="E39" s="32" t="s">
        <v>155</v>
      </c>
      <c r="J39" s="40"/>
    </row>
    <row r="40" spans="1:16" x14ac:dyDescent="0.25">
      <c r="A40" s="30" t="s">
        <v>42</v>
      </c>
      <c r="B40" s="30">
        <v>9</v>
      </c>
      <c r="C40" s="31" t="s">
        <v>156</v>
      </c>
      <c r="D40" s="30" t="s">
        <v>44</v>
      </c>
      <c r="E40" s="32" t="s">
        <v>157</v>
      </c>
      <c r="F40" s="33" t="s">
        <v>149</v>
      </c>
      <c r="G40" s="34">
        <v>15.444000000000001</v>
      </c>
      <c r="H40" s="35">
        <v>0</v>
      </c>
      <c r="I40" s="36">
        <f>ROUND(G40*H40,P4)</f>
        <v>0</v>
      </c>
      <c r="J40" s="30"/>
      <c r="O40" s="37">
        <f>I40*0.21</f>
        <v>0</v>
      </c>
      <c r="P40">
        <v>3</v>
      </c>
    </row>
    <row r="41" spans="1:16" x14ac:dyDescent="0.25">
      <c r="A41" s="30" t="s">
        <v>47</v>
      </c>
      <c r="B41" s="38"/>
      <c r="E41" s="39" t="s">
        <v>44</v>
      </c>
      <c r="J41" s="40"/>
    </row>
    <row r="42" spans="1:16" x14ac:dyDescent="0.25">
      <c r="A42" s="30" t="s">
        <v>94</v>
      </c>
      <c r="B42" s="38"/>
      <c r="E42" s="41" t="s">
        <v>150</v>
      </c>
      <c r="J42" s="40"/>
    </row>
    <row r="43" spans="1:16" ht="60" x14ac:dyDescent="0.25">
      <c r="A43" s="30" t="s">
        <v>48</v>
      </c>
      <c r="B43" s="38"/>
      <c r="E43" s="32" t="s">
        <v>158</v>
      </c>
      <c r="J43" s="40"/>
    </row>
    <row r="44" spans="1:16" x14ac:dyDescent="0.25">
      <c r="A44" s="30" t="s">
        <v>42</v>
      </c>
      <c r="B44" s="30">
        <v>10</v>
      </c>
      <c r="C44" s="31" t="s">
        <v>159</v>
      </c>
      <c r="D44" s="30" t="s">
        <v>44</v>
      </c>
      <c r="E44" s="32" t="s">
        <v>160</v>
      </c>
      <c r="F44" s="33" t="s">
        <v>137</v>
      </c>
      <c r="G44" s="34">
        <v>36</v>
      </c>
      <c r="H44" s="35">
        <v>0</v>
      </c>
      <c r="I44" s="36">
        <f>ROUND(G44*H44,P4)</f>
        <v>0</v>
      </c>
      <c r="J44" s="30"/>
      <c r="O44" s="37">
        <f>I44*0.21</f>
        <v>0</v>
      </c>
      <c r="P44">
        <v>3</v>
      </c>
    </row>
    <row r="45" spans="1:16" x14ac:dyDescent="0.25">
      <c r="A45" s="30" t="s">
        <v>47</v>
      </c>
      <c r="B45" s="38"/>
      <c r="E45" s="39" t="s">
        <v>44</v>
      </c>
      <c r="J45" s="40"/>
    </row>
    <row r="46" spans="1:16" x14ac:dyDescent="0.25">
      <c r="A46" s="30" t="s">
        <v>94</v>
      </c>
      <c r="B46" s="38"/>
      <c r="E46" s="41" t="s">
        <v>154</v>
      </c>
      <c r="J46" s="40"/>
    </row>
    <row r="47" spans="1:16" ht="60" x14ac:dyDescent="0.25">
      <c r="A47" s="30" t="s">
        <v>48</v>
      </c>
      <c r="B47" s="38"/>
      <c r="E47" s="32" t="s">
        <v>158</v>
      </c>
      <c r="J47" s="40"/>
    </row>
    <row r="48" spans="1:16" x14ac:dyDescent="0.25">
      <c r="A48" s="24" t="s">
        <v>39</v>
      </c>
      <c r="B48" s="25"/>
      <c r="C48" s="26" t="s">
        <v>161</v>
      </c>
      <c r="D48" s="27"/>
      <c r="E48" s="24" t="s">
        <v>162</v>
      </c>
      <c r="F48" s="27"/>
      <c r="G48" s="27"/>
      <c r="H48" s="27"/>
      <c r="I48" s="28">
        <f>SUMIFS(I49:I76,A49:A76,"P")</f>
        <v>0</v>
      </c>
      <c r="J48" s="29"/>
    </row>
    <row r="49" spans="1:16" x14ac:dyDescent="0.25">
      <c r="A49" s="30" t="s">
        <v>42</v>
      </c>
      <c r="B49" s="30">
        <v>11</v>
      </c>
      <c r="C49" s="31" t="s">
        <v>163</v>
      </c>
      <c r="D49" s="30" t="s">
        <v>44</v>
      </c>
      <c r="E49" s="32" t="s">
        <v>164</v>
      </c>
      <c r="F49" s="33" t="s">
        <v>120</v>
      </c>
      <c r="G49" s="34">
        <v>31.033999999999999</v>
      </c>
      <c r="H49" s="35">
        <v>0</v>
      </c>
      <c r="I49" s="36">
        <f>ROUND(G49*H49,P4)</f>
        <v>0</v>
      </c>
      <c r="J49" s="30"/>
      <c r="O49" s="37">
        <f>I49*0.21</f>
        <v>0</v>
      </c>
      <c r="P49">
        <v>3</v>
      </c>
    </row>
    <row r="50" spans="1:16" x14ac:dyDescent="0.25">
      <c r="A50" s="30" t="s">
        <v>47</v>
      </c>
      <c r="B50" s="38"/>
      <c r="E50" s="39" t="s">
        <v>44</v>
      </c>
      <c r="J50" s="40"/>
    </row>
    <row r="51" spans="1:16" x14ac:dyDescent="0.25">
      <c r="A51" s="30" t="s">
        <v>94</v>
      </c>
      <c r="B51" s="38"/>
      <c r="E51" s="41" t="s">
        <v>165</v>
      </c>
      <c r="J51" s="40"/>
    </row>
    <row r="52" spans="1:16" ht="180" x14ac:dyDescent="0.25">
      <c r="A52" s="30" t="s">
        <v>48</v>
      </c>
      <c r="B52" s="38"/>
      <c r="E52" s="32" t="s">
        <v>166</v>
      </c>
      <c r="J52" s="40"/>
    </row>
    <row r="53" spans="1:16" x14ac:dyDescent="0.25">
      <c r="A53" s="30" t="s">
        <v>42</v>
      </c>
      <c r="B53" s="30">
        <v>12</v>
      </c>
      <c r="C53" s="31" t="s">
        <v>167</v>
      </c>
      <c r="D53" s="30" t="s">
        <v>44</v>
      </c>
      <c r="E53" s="32" t="s">
        <v>168</v>
      </c>
      <c r="F53" s="33" t="s">
        <v>169</v>
      </c>
      <c r="G53" s="34">
        <v>900</v>
      </c>
      <c r="H53" s="35">
        <v>0</v>
      </c>
      <c r="I53" s="36">
        <f>ROUND(G53*H53,P4)</f>
        <v>0</v>
      </c>
      <c r="J53" s="30"/>
      <c r="O53" s="37">
        <f>I53*0.21</f>
        <v>0</v>
      </c>
      <c r="P53">
        <v>3</v>
      </c>
    </row>
    <row r="54" spans="1:16" x14ac:dyDescent="0.25">
      <c r="A54" s="30" t="s">
        <v>47</v>
      </c>
      <c r="B54" s="38"/>
      <c r="E54" s="39" t="s">
        <v>44</v>
      </c>
      <c r="J54" s="40"/>
    </row>
    <row r="55" spans="1:16" x14ac:dyDescent="0.25">
      <c r="A55" s="30" t="s">
        <v>94</v>
      </c>
      <c r="B55" s="38"/>
      <c r="E55" s="41" t="s">
        <v>170</v>
      </c>
      <c r="J55" s="40"/>
    </row>
    <row r="56" spans="1:16" ht="90" x14ac:dyDescent="0.25">
      <c r="A56" s="30" t="s">
        <v>48</v>
      </c>
      <c r="B56" s="38"/>
      <c r="E56" s="32" t="s">
        <v>171</v>
      </c>
      <c r="J56" s="40"/>
    </row>
    <row r="57" spans="1:16" x14ac:dyDescent="0.25">
      <c r="A57" s="30" t="s">
        <v>42</v>
      </c>
      <c r="B57" s="30">
        <v>13</v>
      </c>
      <c r="C57" s="31" t="s">
        <v>172</v>
      </c>
      <c r="D57" s="30" t="s">
        <v>44</v>
      </c>
      <c r="E57" s="32" t="s">
        <v>173</v>
      </c>
      <c r="F57" s="33" t="s">
        <v>120</v>
      </c>
      <c r="G57" s="34">
        <v>77.778000000000006</v>
      </c>
      <c r="H57" s="35">
        <v>0</v>
      </c>
      <c r="I57" s="36">
        <f>ROUND(G57*H57,P4)</f>
        <v>0</v>
      </c>
      <c r="J57" s="30"/>
      <c r="O57" s="37">
        <f>I57*0.21</f>
        <v>0</v>
      </c>
      <c r="P57">
        <v>3</v>
      </c>
    </row>
    <row r="58" spans="1:16" x14ac:dyDescent="0.25">
      <c r="A58" s="30" t="s">
        <v>47</v>
      </c>
      <c r="B58" s="38"/>
      <c r="E58" s="39" t="s">
        <v>44</v>
      </c>
      <c r="J58" s="40"/>
    </row>
    <row r="59" spans="1:16" x14ac:dyDescent="0.25">
      <c r="A59" s="30" t="s">
        <v>94</v>
      </c>
      <c r="B59" s="38"/>
      <c r="E59" s="41" t="s">
        <v>174</v>
      </c>
      <c r="J59" s="40"/>
    </row>
    <row r="60" spans="1:16" ht="180" x14ac:dyDescent="0.25">
      <c r="A60" s="30" t="s">
        <v>48</v>
      </c>
      <c r="B60" s="38"/>
      <c r="E60" s="32" t="s">
        <v>166</v>
      </c>
      <c r="J60" s="40"/>
    </row>
    <row r="61" spans="1:16" x14ac:dyDescent="0.25">
      <c r="A61" s="30" t="s">
        <v>42</v>
      </c>
      <c r="B61" s="30">
        <v>14</v>
      </c>
      <c r="C61" s="31" t="s">
        <v>175</v>
      </c>
      <c r="D61" s="30" t="s">
        <v>44</v>
      </c>
      <c r="E61" s="32" t="s">
        <v>176</v>
      </c>
      <c r="F61" s="33" t="s">
        <v>169</v>
      </c>
      <c r="G61" s="34">
        <v>2100</v>
      </c>
      <c r="H61" s="35">
        <v>0</v>
      </c>
      <c r="I61" s="36">
        <f>ROUND(G61*H61,P4)</f>
        <v>0</v>
      </c>
      <c r="J61" s="30"/>
      <c r="O61" s="37">
        <f>I61*0.21</f>
        <v>0</v>
      </c>
      <c r="P61">
        <v>3</v>
      </c>
    </row>
    <row r="62" spans="1:16" x14ac:dyDescent="0.25">
      <c r="A62" s="30" t="s">
        <v>47</v>
      </c>
      <c r="B62" s="38"/>
      <c r="E62" s="39" t="s">
        <v>44</v>
      </c>
      <c r="J62" s="40"/>
    </row>
    <row r="63" spans="1:16" x14ac:dyDescent="0.25">
      <c r="A63" s="30" t="s">
        <v>94</v>
      </c>
      <c r="B63" s="38"/>
      <c r="E63" s="41" t="s">
        <v>177</v>
      </c>
      <c r="J63" s="40"/>
    </row>
    <row r="64" spans="1:16" ht="90" x14ac:dyDescent="0.25">
      <c r="A64" s="30" t="s">
        <v>48</v>
      </c>
      <c r="B64" s="38"/>
      <c r="E64" s="32" t="s">
        <v>171</v>
      </c>
      <c r="J64" s="40"/>
    </row>
    <row r="65" spans="1:16" x14ac:dyDescent="0.25">
      <c r="A65" s="30" t="s">
        <v>42</v>
      </c>
      <c r="B65" s="30">
        <v>15</v>
      </c>
      <c r="C65" s="31" t="s">
        <v>178</v>
      </c>
      <c r="D65" s="30" t="s">
        <v>44</v>
      </c>
      <c r="E65" s="32" t="s">
        <v>179</v>
      </c>
      <c r="F65" s="33" t="s">
        <v>120</v>
      </c>
      <c r="G65" s="34">
        <v>35.713999999999999</v>
      </c>
      <c r="H65" s="35">
        <v>0</v>
      </c>
      <c r="I65" s="36">
        <f>ROUND(G65*H65,P4)</f>
        <v>0</v>
      </c>
      <c r="J65" s="30"/>
      <c r="O65" s="37">
        <f>I65*0.21</f>
        <v>0</v>
      </c>
      <c r="P65">
        <v>3</v>
      </c>
    </row>
    <row r="66" spans="1:16" x14ac:dyDescent="0.25">
      <c r="A66" s="30" t="s">
        <v>47</v>
      </c>
      <c r="B66" s="38"/>
      <c r="E66" s="39" t="s">
        <v>44</v>
      </c>
      <c r="J66" s="40"/>
    </row>
    <row r="67" spans="1:16" x14ac:dyDescent="0.25">
      <c r="A67" s="30" t="s">
        <v>94</v>
      </c>
      <c r="B67" s="38"/>
      <c r="E67" s="41" t="s">
        <v>180</v>
      </c>
      <c r="J67" s="40"/>
    </row>
    <row r="68" spans="1:16" ht="180" x14ac:dyDescent="0.25">
      <c r="A68" s="30" t="s">
        <v>48</v>
      </c>
      <c r="B68" s="38"/>
      <c r="E68" s="32" t="s">
        <v>166</v>
      </c>
      <c r="J68" s="40"/>
    </row>
    <row r="69" spans="1:16" x14ac:dyDescent="0.25">
      <c r="A69" s="30" t="s">
        <v>42</v>
      </c>
      <c r="B69" s="30">
        <v>16</v>
      </c>
      <c r="C69" s="31" t="s">
        <v>181</v>
      </c>
      <c r="D69" s="30" t="s">
        <v>44</v>
      </c>
      <c r="E69" s="32" t="s">
        <v>182</v>
      </c>
      <c r="F69" s="33" t="s">
        <v>169</v>
      </c>
      <c r="G69" s="34">
        <v>1000</v>
      </c>
      <c r="H69" s="35">
        <v>0</v>
      </c>
      <c r="I69" s="36">
        <f>ROUND(G69*H69,P4)</f>
        <v>0</v>
      </c>
      <c r="J69" s="30"/>
      <c r="O69" s="37">
        <f>I69*0.21</f>
        <v>0</v>
      </c>
      <c r="P69">
        <v>3</v>
      </c>
    </row>
    <row r="70" spans="1:16" x14ac:dyDescent="0.25">
      <c r="A70" s="30" t="s">
        <v>47</v>
      </c>
      <c r="B70" s="38"/>
      <c r="E70" s="39" t="s">
        <v>44</v>
      </c>
      <c r="J70" s="40"/>
    </row>
    <row r="71" spans="1:16" x14ac:dyDescent="0.25">
      <c r="A71" s="30" t="s">
        <v>94</v>
      </c>
      <c r="B71" s="38"/>
      <c r="E71" s="41" t="s">
        <v>183</v>
      </c>
      <c r="J71" s="40"/>
    </row>
    <row r="72" spans="1:16" ht="105" x14ac:dyDescent="0.25">
      <c r="A72" s="30" t="s">
        <v>48</v>
      </c>
      <c r="B72" s="38"/>
      <c r="E72" s="32" t="s">
        <v>184</v>
      </c>
      <c r="J72" s="40"/>
    </row>
    <row r="73" spans="1:16" x14ac:dyDescent="0.25">
      <c r="A73" s="30" t="s">
        <v>42</v>
      </c>
      <c r="B73" s="30">
        <v>17</v>
      </c>
      <c r="C73" s="31" t="s">
        <v>185</v>
      </c>
      <c r="D73" s="30" t="s">
        <v>44</v>
      </c>
      <c r="E73" s="32" t="s">
        <v>186</v>
      </c>
      <c r="F73" s="33" t="s">
        <v>149</v>
      </c>
      <c r="G73" s="34">
        <v>0.99</v>
      </c>
      <c r="H73" s="35">
        <v>0</v>
      </c>
      <c r="I73" s="36">
        <f>ROUND(G73*H73,P4)</f>
        <v>0</v>
      </c>
      <c r="J73" s="30"/>
      <c r="O73" s="37">
        <f>I73*0.21</f>
        <v>0</v>
      </c>
      <c r="P73">
        <v>3</v>
      </c>
    </row>
    <row r="74" spans="1:16" x14ac:dyDescent="0.25">
      <c r="A74" s="30" t="s">
        <v>47</v>
      </c>
      <c r="B74" s="38"/>
      <c r="E74" s="32" t="s">
        <v>187</v>
      </c>
      <c r="J74" s="40"/>
    </row>
    <row r="75" spans="1:16" x14ac:dyDescent="0.25">
      <c r="A75" s="30" t="s">
        <v>94</v>
      </c>
      <c r="B75" s="38"/>
      <c r="E75" s="41" t="s">
        <v>188</v>
      </c>
      <c r="J75" s="40"/>
    </row>
    <row r="76" spans="1:16" ht="180" x14ac:dyDescent="0.25">
      <c r="A76" s="30" t="s">
        <v>48</v>
      </c>
      <c r="B76" s="38"/>
      <c r="E76" s="32" t="s">
        <v>189</v>
      </c>
      <c r="J76" s="40"/>
    </row>
    <row r="77" spans="1:16" x14ac:dyDescent="0.25">
      <c r="A77" s="24" t="s">
        <v>39</v>
      </c>
      <c r="B77" s="25"/>
      <c r="C77" s="26" t="s">
        <v>190</v>
      </c>
      <c r="D77" s="27"/>
      <c r="E77" s="24" t="s">
        <v>191</v>
      </c>
      <c r="F77" s="27"/>
      <c r="G77" s="27"/>
      <c r="H77" s="27"/>
      <c r="I77" s="28">
        <f>SUMIFS(I78:I88,A78:A88,"P")</f>
        <v>0</v>
      </c>
      <c r="J77" s="29"/>
    </row>
    <row r="78" spans="1:16" x14ac:dyDescent="0.25">
      <c r="A78" s="30" t="s">
        <v>42</v>
      </c>
      <c r="B78" s="30">
        <v>18</v>
      </c>
      <c r="C78" s="31" t="s">
        <v>192</v>
      </c>
      <c r="D78" s="30" t="s">
        <v>44</v>
      </c>
      <c r="E78" s="32" t="s">
        <v>193</v>
      </c>
      <c r="F78" s="33" t="s">
        <v>149</v>
      </c>
      <c r="G78" s="34">
        <v>400</v>
      </c>
      <c r="H78" s="35">
        <v>0</v>
      </c>
      <c r="I78" s="36">
        <f>ROUND(G78*H78,P4)</f>
        <v>0</v>
      </c>
      <c r="J78" s="30"/>
      <c r="O78" s="37">
        <f>I78*0.21</f>
        <v>0</v>
      </c>
      <c r="P78">
        <v>3</v>
      </c>
    </row>
    <row r="79" spans="1:16" x14ac:dyDescent="0.25">
      <c r="A79" s="30" t="s">
        <v>47</v>
      </c>
      <c r="B79" s="38"/>
      <c r="E79" s="39" t="s">
        <v>44</v>
      </c>
      <c r="J79" s="40"/>
    </row>
    <row r="80" spans="1:16" ht="75" x14ac:dyDescent="0.25">
      <c r="A80" s="30" t="s">
        <v>48</v>
      </c>
      <c r="B80" s="38"/>
      <c r="E80" s="32" t="s">
        <v>194</v>
      </c>
      <c r="J80" s="40"/>
    </row>
    <row r="81" spans="1:16" ht="30" x14ac:dyDescent="0.25">
      <c r="A81" s="30" t="s">
        <v>42</v>
      </c>
      <c r="B81" s="30">
        <v>19</v>
      </c>
      <c r="C81" s="31" t="s">
        <v>195</v>
      </c>
      <c r="D81" s="30" t="s">
        <v>44</v>
      </c>
      <c r="E81" s="32" t="s">
        <v>196</v>
      </c>
      <c r="F81" s="33" t="s">
        <v>149</v>
      </c>
      <c r="G81" s="34">
        <v>310</v>
      </c>
      <c r="H81" s="35">
        <v>0</v>
      </c>
      <c r="I81" s="36">
        <f>ROUND(G81*H81,P4)</f>
        <v>0</v>
      </c>
      <c r="J81" s="30"/>
      <c r="O81" s="37">
        <f>I81*0.21</f>
        <v>0</v>
      </c>
      <c r="P81">
        <v>3</v>
      </c>
    </row>
    <row r="82" spans="1:16" x14ac:dyDescent="0.25">
      <c r="A82" s="30" t="s">
        <v>47</v>
      </c>
      <c r="B82" s="38"/>
      <c r="E82" s="39" t="s">
        <v>44</v>
      </c>
      <c r="J82" s="40"/>
    </row>
    <row r="83" spans="1:16" x14ac:dyDescent="0.25">
      <c r="A83" s="30" t="s">
        <v>94</v>
      </c>
      <c r="B83" s="38"/>
      <c r="E83" s="41" t="s">
        <v>197</v>
      </c>
      <c r="J83" s="40"/>
    </row>
    <row r="84" spans="1:16" ht="165" x14ac:dyDescent="0.25">
      <c r="A84" s="30" t="s">
        <v>48</v>
      </c>
      <c r="B84" s="38"/>
      <c r="E84" s="32" t="s">
        <v>198</v>
      </c>
      <c r="J84" s="40"/>
    </row>
    <row r="85" spans="1:16" ht="30" x14ac:dyDescent="0.25">
      <c r="A85" s="30" t="s">
        <v>42</v>
      </c>
      <c r="B85" s="30">
        <v>20</v>
      </c>
      <c r="C85" s="31" t="s">
        <v>199</v>
      </c>
      <c r="D85" s="30" t="s">
        <v>44</v>
      </c>
      <c r="E85" s="32" t="s">
        <v>200</v>
      </c>
      <c r="F85" s="33" t="s">
        <v>149</v>
      </c>
      <c r="G85" s="34">
        <v>90</v>
      </c>
      <c r="H85" s="35">
        <v>0</v>
      </c>
      <c r="I85" s="36">
        <f>ROUND(G85*H85,P4)</f>
        <v>0</v>
      </c>
      <c r="J85" s="30"/>
      <c r="O85" s="37">
        <f>I85*0.21</f>
        <v>0</v>
      </c>
      <c r="P85">
        <v>3</v>
      </c>
    </row>
    <row r="86" spans="1:16" x14ac:dyDescent="0.25">
      <c r="A86" s="30" t="s">
        <v>47</v>
      </c>
      <c r="B86" s="38"/>
      <c r="E86" s="39" t="s">
        <v>44</v>
      </c>
      <c r="J86" s="40"/>
    </row>
    <row r="87" spans="1:16" x14ac:dyDescent="0.25">
      <c r="A87" s="30" t="s">
        <v>94</v>
      </c>
      <c r="B87" s="38"/>
      <c r="E87" s="41" t="s">
        <v>201</v>
      </c>
      <c r="J87" s="40"/>
    </row>
    <row r="88" spans="1:16" ht="165" x14ac:dyDescent="0.25">
      <c r="A88" s="30" t="s">
        <v>48</v>
      </c>
      <c r="B88" s="42"/>
      <c r="C88" s="43"/>
      <c r="D88" s="43"/>
      <c r="E88" s="32" t="s">
        <v>198</v>
      </c>
      <c r="F88" s="43"/>
      <c r="G88" s="43"/>
      <c r="H88" s="43"/>
      <c r="I88" s="43"/>
      <c r="J88" s="44"/>
    </row>
  </sheetData>
  <sheetProtection algorithmName="SHA-512" hashValue="nR6EEB9LfKydeaRAYEnIJb3hj5pVyErHDOL0yOba6S+LYZyMnU9iAdG1q3nrqjGg/Y8q6b6pX2zI0JamPUzoNQ==" saltValue="Ci7nNVo5xwsdkzrqXPFezh3fKJmujysOReRAS7MjL1UpCgqN+os+e/JNzrYZ+jkfl/6ClbE2qKgN7wpKV8Cg4w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6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6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15</v>
      </c>
      <c r="I3" s="19">
        <f>SUMIFS(I8:I165,A8:A165,"SD")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15</v>
      </c>
      <c r="D4" s="49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28</v>
      </c>
      <c r="B5" s="51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/>
      <c r="J5" s="53" t="s">
        <v>36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37</v>
      </c>
      <c r="I6" s="7" t="s">
        <v>38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57</v>
      </c>
      <c r="D8" s="27"/>
      <c r="E8" s="24" t="s">
        <v>117</v>
      </c>
      <c r="F8" s="27"/>
      <c r="G8" s="27"/>
      <c r="H8" s="27"/>
      <c r="I8" s="28">
        <f>SUMIFS(I9:I32,A9:A32,"P")</f>
        <v>0</v>
      </c>
      <c r="J8" s="29"/>
    </row>
    <row r="9" spans="1:16" x14ac:dyDescent="0.25">
      <c r="A9" s="30" t="s">
        <v>42</v>
      </c>
      <c r="B9" s="30">
        <v>1</v>
      </c>
      <c r="C9" s="31" t="s">
        <v>202</v>
      </c>
      <c r="D9" s="30" t="s">
        <v>44</v>
      </c>
      <c r="E9" s="32" t="s">
        <v>203</v>
      </c>
      <c r="F9" s="33" t="s">
        <v>120</v>
      </c>
      <c r="G9" s="34">
        <v>57.164999999999999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47</v>
      </c>
      <c r="B10" s="38"/>
      <c r="E10" s="39" t="s">
        <v>44</v>
      </c>
      <c r="J10" s="40"/>
    </row>
    <row r="11" spans="1:16" x14ac:dyDescent="0.25">
      <c r="A11" s="30" t="s">
        <v>94</v>
      </c>
      <c r="B11" s="38"/>
      <c r="E11" s="41" t="s">
        <v>204</v>
      </c>
      <c r="J11" s="40"/>
    </row>
    <row r="12" spans="1:16" ht="75" x14ac:dyDescent="0.25">
      <c r="A12" s="30" t="s">
        <v>48</v>
      </c>
      <c r="B12" s="38"/>
      <c r="E12" s="32" t="s">
        <v>205</v>
      </c>
      <c r="J12" s="40"/>
    </row>
    <row r="13" spans="1:16" x14ac:dyDescent="0.25">
      <c r="A13" s="30" t="s">
        <v>42</v>
      </c>
      <c r="B13" s="30">
        <v>2</v>
      </c>
      <c r="C13" s="31" t="s">
        <v>206</v>
      </c>
      <c r="D13" s="30" t="s">
        <v>44</v>
      </c>
      <c r="E13" s="32" t="s">
        <v>207</v>
      </c>
      <c r="F13" s="33" t="s">
        <v>125</v>
      </c>
      <c r="G13" s="34">
        <v>795.29399999999998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47</v>
      </c>
      <c r="B14" s="38"/>
      <c r="E14" s="39" t="s">
        <v>44</v>
      </c>
      <c r="J14" s="40"/>
    </row>
    <row r="15" spans="1:16" x14ac:dyDescent="0.25">
      <c r="A15" s="30" t="s">
        <v>94</v>
      </c>
      <c r="B15" s="38"/>
      <c r="E15" s="41" t="s">
        <v>208</v>
      </c>
      <c r="J15" s="40"/>
    </row>
    <row r="16" spans="1:16" ht="105" x14ac:dyDescent="0.25">
      <c r="A16" s="30" t="s">
        <v>48</v>
      </c>
      <c r="B16" s="38"/>
      <c r="E16" s="32" t="s">
        <v>127</v>
      </c>
      <c r="J16" s="40"/>
    </row>
    <row r="17" spans="1:16" x14ac:dyDescent="0.25">
      <c r="A17" s="30" t="s">
        <v>42</v>
      </c>
      <c r="B17" s="30">
        <v>3</v>
      </c>
      <c r="C17" s="31" t="s">
        <v>209</v>
      </c>
      <c r="D17" s="30" t="s">
        <v>44</v>
      </c>
      <c r="E17" s="32" t="s">
        <v>210</v>
      </c>
      <c r="F17" s="33" t="s">
        <v>120</v>
      </c>
      <c r="G17" s="34">
        <v>57.164999999999999</v>
      </c>
      <c r="H17" s="35">
        <v>0</v>
      </c>
      <c r="I17" s="36">
        <f>ROUND(G17*H17,P4)</f>
        <v>0</v>
      </c>
      <c r="J17" s="30"/>
      <c r="O17" s="37">
        <f>I17*0.21</f>
        <v>0</v>
      </c>
      <c r="P17">
        <v>3</v>
      </c>
    </row>
    <row r="18" spans="1:16" x14ac:dyDescent="0.25">
      <c r="A18" s="30" t="s">
        <v>47</v>
      </c>
      <c r="B18" s="38"/>
      <c r="E18" s="32" t="s">
        <v>211</v>
      </c>
      <c r="J18" s="40"/>
    </row>
    <row r="19" spans="1:16" x14ac:dyDescent="0.25">
      <c r="A19" s="30" t="s">
        <v>94</v>
      </c>
      <c r="B19" s="38"/>
      <c r="E19" s="41" t="s">
        <v>212</v>
      </c>
      <c r="J19" s="40"/>
    </row>
    <row r="20" spans="1:16" ht="409.5" x14ac:dyDescent="0.25">
      <c r="A20" s="30" t="s">
        <v>48</v>
      </c>
      <c r="B20" s="38"/>
      <c r="E20" s="32" t="s">
        <v>122</v>
      </c>
      <c r="J20" s="40"/>
    </row>
    <row r="21" spans="1:16" x14ac:dyDescent="0.25">
      <c r="A21" s="30" t="s">
        <v>42</v>
      </c>
      <c r="B21" s="30">
        <v>4</v>
      </c>
      <c r="C21" s="31" t="s">
        <v>213</v>
      </c>
      <c r="D21" s="30" t="s">
        <v>44</v>
      </c>
      <c r="E21" s="32" t="s">
        <v>214</v>
      </c>
      <c r="F21" s="33" t="s">
        <v>125</v>
      </c>
      <c r="G21" s="34">
        <v>1714.9369999999999</v>
      </c>
      <c r="H21" s="35">
        <v>0</v>
      </c>
      <c r="I21" s="36">
        <f>ROUND(G21*H21,P4)</f>
        <v>0</v>
      </c>
      <c r="J21" s="30"/>
      <c r="O21" s="37">
        <f>I21*0.21</f>
        <v>0</v>
      </c>
      <c r="P21">
        <v>3</v>
      </c>
    </row>
    <row r="22" spans="1:16" x14ac:dyDescent="0.25">
      <c r="A22" s="30" t="s">
        <v>47</v>
      </c>
      <c r="B22" s="38"/>
      <c r="E22" s="39" t="s">
        <v>44</v>
      </c>
      <c r="J22" s="40"/>
    </row>
    <row r="23" spans="1:16" x14ac:dyDescent="0.25">
      <c r="A23" s="30" t="s">
        <v>94</v>
      </c>
      <c r="B23" s="38"/>
      <c r="E23" s="41" t="s">
        <v>215</v>
      </c>
      <c r="J23" s="40"/>
    </row>
    <row r="24" spans="1:16" ht="105" x14ac:dyDescent="0.25">
      <c r="A24" s="30" t="s">
        <v>48</v>
      </c>
      <c r="B24" s="38"/>
      <c r="E24" s="32" t="s">
        <v>127</v>
      </c>
      <c r="J24" s="40"/>
    </row>
    <row r="25" spans="1:16" x14ac:dyDescent="0.25">
      <c r="A25" s="30" t="s">
        <v>42</v>
      </c>
      <c r="B25" s="30">
        <v>5</v>
      </c>
      <c r="C25" s="31" t="s">
        <v>216</v>
      </c>
      <c r="D25" s="30" t="s">
        <v>44</v>
      </c>
      <c r="E25" s="32" t="s">
        <v>217</v>
      </c>
      <c r="F25" s="33" t="s">
        <v>137</v>
      </c>
      <c r="G25" s="34">
        <v>204.36799999999999</v>
      </c>
      <c r="H25" s="35">
        <v>0</v>
      </c>
      <c r="I25" s="36">
        <f>ROUND(G25*H25,P4)</f>
        <v>0</v>
      </c>
      <c r="J25" s="30"/>
      <c r="O25" s="37">
        <f>I25*0.21</f>
        <v>0</v>
      </c>
      <c r="P25">
        <v>3</v>
      </c>
    </row>
    <row r="26" spans="1:16" x14ac:dyDescent="0.25">
      <c r="A26" s="30" t="s">
        <v>47</v>
      </c>
      <c r="B26" s="38"/>
      <c r="E26" s="39" t="s">
        <v>44</v>
      </c>
      <c r="J26" s="40"/>
    </row>
    <row r="27" spans="1:16" x14ac:dyDescent="0.25">
      <c r="A27" s="30" t="s">
        <v>94</v>
      </c>
      <c r="B27" s="38"/>
      <c r="E27" s="41" t="s">
        <v>218</v>
      </c>
      <c r="J27" s="40"/>
    </row>
    <row r="28" spans="1:16" ht="75" x14ac:dyDescent="0.25">
      <c r="A28" s="30" t="s">
        <v>48</v>
      </c>
      <c r="B28" s="38"/>
      <c r="E28" s="32" t="s">
        <v>219</v>
      </c>
      <c r="J28" s="40"/>
    </row>
    <row r="29" spans="1:16" x14ac:dyDescent="0.25">
      <c r="A29" s="30" t="s">
        <v>42</v>
      </c>
      <c r="B29" s="30">
        <v>6</v>
      </c>
      <c r="C29" s="31" t="s">
        <v>220</v>
      </c>
      <c r="D29" s="30" t="s">
        <v>44</v>
      </c>
      <c r="E29" s="32" t="s">
        <v>221</v>
      </c>
      <c r="F29" s="33" t="s">
        <v>137</v>
      </c>
      <c r="G29" s="34">
        <v>204.36799999999999</v>
      </c>
      <c r="H29" s="35">
        <v>0</v>
      </c>
      <c r="I29" s="36">
        <f>ROUND(G29*H29,P4)</f>
        <v>0</v>
      </c>
      <c r="J29" s="30"/>
      <c r="O29" s="37">
        <f>I29*0.21</f>
        <v>0</v>
      </c>
      <c r="P29">
        <v>3</v>
      </c>
    </row>
    <row r="30" spans="1:16" x14ac:dyDescent="0.25">
      <c r="A30" s="30" t="s">
        <v>47</v>
      </c>
      <c r="B30" s="38"/>
      <c r="E30" s="39" t="s">
        <v>44</v>
      </c>
      <c r="J30" s="40"/>
    </row>
    <row r="31" spans="1:16" x14ac:dyDescent="0.25">
      <c r="A31" s="30" t="s">
        <v>94</v>
      </c>
      <c r="B31" s="38"/>
      <c r="E31" s="41" t="s">
        <v>218</v>
      </c>
      <c r="J31" s="40"/>
    </row>
    <row r="32" spans="1:16" ht="75" x14ac:dyDescent="0.25">
      <c r="A32" s="30" t="s">
        <v>48</v>
      </c>
      <c r="B32" s="38"/>
      <c r="E32" s="32" t="s">
        <v>222</v>
      </c>
      <c r="J32" s="40"/>
    </row>
    <row r="33" spans="1:16" x14ac:dyDescent="0.25">
      <c r="A33" s="24" t="s">
        <v>39</v>
      </c>
      <c r="B33" s="25"/>
      <c r="C33" s="26" t="s">
        <v>223</v>
      </c>
      <c r="D33" s="27"/>
      <c r="E33" s="24" t="s">
        <v>224</v>
      </c>
      <c r="F33" s="27"/>
      <c r="G33" s="27"/>
      <c r="H33" s="27"/>
      <c r="I33" s="28">
        <f>SUMIFS(I34:I89,A34:A89,"P")</f>
        <v>0</v>
      </c>
      <c r="J33" s="29"/>
    </row>
    <row r="34" spans="1:16" x14ac:dyDescent="0.25">
      <c r="A34" s="30" t="s">
        <v>42</v>
      </c>
      <c r="B34" s="30">
        <v>7</v>
      </c>
      <c r="C34" s="31" t="s">
        <v>225</v>
      </c>
      <c r="D34" s="30" t="s">
        <v>44</v>
      </c>
      <c r="E34" s="32" t="s">
        <v>226</v>
      </c>
      <c r="F34" s="33" t="s">
        <v>137</v>
      </c>
      <c r="G34" s="34">
        <v>751.15700000000004</v>
      </c>
      <c r="H34" s="35">
        <v>0</v>
      </c>
      <c r="I34" s="36">
        <f>ROUND(G34*H34,P4)</f>
        <v>0</v>
      </c>
      <c r="J34" s="30"/>
      <c r="O34" s="37">
        <f>I34*0.21</f>
        <v>0</v>
      </c>
      <c r="P34">
        <v>3</v>
      </c>
    </row>
    <row r="35" spans="1:16" x14ac:dyDescent="0.25">
      <c r="A35" s="30" t="s">
        <v>47</v>
      </c>
      <c r="B35" s="38"/>
      <c r="E35" s="32" t="s">
        <v>227</v>
      </c>
      <c r="J35" s="40"/>
    </row>
    <row r="36" spans="1:16" x14ac:dyDescent="0.25">
      <c r="A36" s="30" t="s">
        <v>94</v>
      </c>
      <c r="B36" s="38"/>
      <c r="E36" s="41" t="s">
        <v>228</v>
      </c>
      <c r="J36" s="40"/>
    </row>
    <row r="37" spans="1:16" ht="75" x14ac:dyDescent="0.25">
      <c r="A37" s="30" t="s">
        <v>48</v>
      </c>
      <c r="B37" s="38"/>
      <c r="E37" s="32" t="s">
        <v>229</v>
      </c>
      <c r="J37" s="40"/>
    </row>
    <row r="38" spans="1:16" x14ac:dyDescent="0.25">
      <c r="A38" s="30" t="s">
        <v>42</v>
      </c>
      <c r="B38" s="30">
        <v>8</v>
      </c>
      <c r="C38" s="31" t="s">
        <v>230</v>
      </c>
      <c r="D38" s="30" t="s">
        <v>57</v>
      </c>
      <c r="E38" s="32" t="s">
        <v>231</v>
      </c>
      <c r="F38" s="33" t="s">
        <v>137</v>
      </c>
      <c r="G38" s="34">
        <v>573.09100000000001</v>
      </c>
      <c r="H38" s="35">
        <v>0</v>
      </c>
      <c r="I38" s="36">
        <f>ROUND(G38*H38,P4)</f>
        <v>0</v>
      </c>
      <c r="J38" s="30"/>
      <c r="O38" s="37">
        <f>I38*0.21</f>
        <v>0</v>
      </c>
      <c r="P38">
        <v>3</v>
      </c>
    </row>
    <row r="39" spans="1:16" x14ac:dyDescent="0.25">
      <c r="A39" s="30" t="s">
        <v>47</v>
      </c>
      <c r="B39" s="38"/>
      <c r="E39" s="32" t="s">
        <v>232</v>
      </c>
      <c r="J39" s="40"/>
    </row>
    <row r="40" spans="1:16" x14ac:dyDescent="0.25">
      <c r="A40" s="30" t="s">
        <v>94</v>
      </c>
      <c r="B40" s="38"/>
      <c r="E40" s="41" t="s">
        <v>233</v>
      </c>
      <c r="J40" s="40"/>
    </row>
    <row r="41" spans="1:16" ht="90" x14ac:dyDescent="0.25">
      <c r="A41" s="30" t="s">
        <v>48</v>
      </c>
      <c r="B41" s="38"/>
      <c r="E41" s="32" t="s">
        <v>234</v>
      </c>
      <c r="J41" s="40"/>
    </row>
    <row r="42" spans="1:16" x14ac:dyDescent="0.25">
      <c r="A42" s="30" t="s">
        <v>42</v>
      </c>
      <c r="B42" s="30">
        <v>9</v>
      </c>
      <c r="C42" s="31" t="s">
        <v>230</v>
      </c>
      <c r="D42" s="30" t="s">
        <v>61</v>
      </c>
      <c r="E42" s="32" t="s">
        <v>231</v>
      </c>
      <c r="F42" s="33" t="s">
        <v>137</v>
      </c>
      <c r="G42" s="34">
        <v>498.827</v>
      </c>
      <c r="H42" s="35">
        <v>0</v>
      </c>
      <c r="I42" s="36">
        <f>ROUND(G42*H42,P4)</f>
        <v>0</v>
      </c>
      <c r="J42" s="30"/>
      <c r="O42" s="37">
        <f>I42*0.21</f>
        <v>0</v>
      </c>
      <c r="P42">
        <v>3</v>
      </c>
    </row>
    <row r="43" spans="1:16" x14ac:dyDescent="0.25">
      <c r="A43" s="30" t="s">
        <v>47</v>
      </c>
      <c r="B43" s="38"/>
      <c r="E43" s="32" t="s">
        <v>235</v>
      </c>
      <c r="J43" s="40"/>
    </row>
    <row r="44" spans="1:16" x14ac:dyDescent="0.25">
      <c r="A44" s="30" t="s">
        <v>94</v>
      </c>
      <c r="B44" s="38"/>
      <c r="E44" s="41" t="s">
        <v>236</v>
      </c>
      <c r="J44" s="40"/>
    </row>
    <row r="45" spans="1:16" ht="90" x14ac:dyDescent="0.25">
      <c r="A45" s="30" t="s">
        <v>48</v>
      </c>
      <c r="B45" s="38"/>
      <c r="E45" s="32" t="s">
        <v>234</v>
      </c>
      <c r="J45" s="40"/>
    </row>
    <row r="46" spans="1:16" x14ac:dyDescent="0.25">
      <c r="A46" s="30" t="s">
        <v>42</v>
      </c>
      <c r="B46" s="30">
        <v>10</v>
      </c>
      <c r="C46" s="31" t="s">
        <v>237</v>
      </c>
      <c r="D46" s="30" t="s">
        <v>44</v>
      </c>
      <c r="E46" s="32" t="s">
        <v>238</v>
      </c>
      <c r="F46" s="33" t="s">
        <v>137</v>
      </c>
      <c r="G46" s="34">
        <v>37.017000000000003</v>
      </c>
      <c r="H46" s="35">
        <v>0</v>
      </c>
      <c r="I46" s="36">
        <f>ROUND(G46*H46,P4)</f>
        <v>0</v>
      </c>
      <c r="J46" s="30"/>
      <c r="O46" s="37">
        <f>I46*0.21</f>
        <v>0</v>
      </c>
      <c r="P46">
        <v>3</v>
      </c>
    </row>
    <row r="47" spans="1:16" x14ac:dyDescent="0.25">
      <c r="A47" s="30" t="s">
        <v>47</v>
      </c>
      <c r="B47" s="38"/>
      <c r="E47" s="32" t="s">
        <v>239</v>
      </c>
      <c r="J47" s="40"/>
    </row>
    <row r="48" spans="1:16" x14ac:dyDescent="0.25">
      <c r="A48" s="30" t="s">
        <v>94</v>
      </c>
      <c r="B48" s="38"/>
      <c r="E48" s="41" t="s">
        <v>240</v>
      </c>
      <c r="J48" s="40"/>
    </row>
    <row r="49" spans="1:16" ht="90" x14ac:dyDescent="0.25">
      <c r="A49" s="30" t="s">
        <v>48</v>
      </c>
      <c r="B49" s="38"/>
      <c r="E49" s="32" t="s">
        <v>234</v>
      </c>
      <c r="J49" s="40"/>
    </row>
    <row r="50" spans="1:16" x14ac:dyDescent="0.25">
      <c r="A50" s="30" t="s">
        <v>42</v>
      </c>
      <c r="B50" s="30">
        <v>11</v>
      </c>
      <c r="C50" s="31" t="s">
        <v>241</v>
      </c>
      <c r="D50" s="30" t="s">
        <v>44</v>
      </c>
      <c r="E50" s="32" t="s">
        <v>242</v>
      </c>
      <c r="F50" s="33" t="s">
        <v>137</v>
      </c>
      <c r="G50" s="34">
        <v>37.017000000000003</v>
      </c>
      <c r="H50" s="35">
        <v>0</v>
      </c>
      <c r="I50" s="36">
        <f>ROUND(G50*H50,P4)</f>
        <v>0</v>
      </c>
      <c r="J50" s="30"/>
      <c r="O50" s="37">
        <f>I50*0.21</f>
        <v>0</v>
      </c>
      <c r="P50">
        <v>3</v>
      </c>
    </row>
    <row r="51" spans="1:16" x14ac:dyDescent="0.25">
      <c r="A51" s="30" t="s">
        <v>47</v>
      </c>
      <c r="B51" s="38"/>
      <c r="E51" s="39" t="s">
        <v>44</v>
      </c>
      <c r="J51" s="40"/>
    </row>
    <row r="52" spans="1:16" x14ac:dyDescent="0.25">
      <c r="A52" s="30" t="s">
        <v>94</v>
      </c>
      <c r="B52" s="38"/>
      <c r="E52" s="41" t="s">
        <v>240</v>
      </c>
      <c r="J52" s="40"/>
    </row>
    <row r="53" spans="1:16" ht="90" x14ac:dyDescent="0.25">
      <c r="A53" s="30" t="s">
        <v>48</v>
      </c>
      <c r="B53" s="38"/>
      <c r="E53" s="32" t="s">
        <v>234</v>
      </c>
      <c r="J53" s="40"/>
    </row>
    <row r="54" spans="1:16" x14ac:dyDescent="0.25">
      <c r="A54" s="30" t="s">
        <v>42</v>
      </c>
      <c r="B54" s="30">
        <v>12</v>
      </c>
      <c r="C54" s="31" t="s">
        <v>243</v>
      </c>
      <c r="D54" s="30" t="s">
        <v>44</v>
      </c>
      <c r="E54" s="32" t="s">
        <v>244</v>
      </c>
      <c r="F54" s="33" t="s">
        <v>137</v>
      </c>
      <c r="G54" s="34">
        <v>42.792999999999999</v>
      </c>
      <c r="H54" s="35">
        <v>0</v>
      </c>
      <c r="I54" s="36">
        <f>ROUND(G54*H54,P4)</f>
        <v>0</v>
      </c>
      <c r="J54" s="30"/>
      <c r="O54" s="37">
        <f>I54*0.21</f>
        <v>0</v>
      </c>
      <c r="P54">
        <v>3</v>
      </c>
    </row>
    <row r="55" spans="1:16" ht="30" x14ac:dyDescent="0.25">
      <c r="A55" s="30" t="s">
        <v>47</v>
      </c>
      <c r="B55" s="38"/>
      <c r="E55" s="32" t="s">
        <v>245</v>
      </c>
      <c r="J55" s="40"/>
    </row>
    <row r="56" spans="1:16" x14ac:dyDescent="0.25">
      <c r="A56" s="30" t="s">
        <v>94</v>
      </c>
      <c r="B56" s="38"/>
      <c r="E56" s="41" t="s">
        <v>246</v>
      </c>
      <c r="J56" s="40"/>
    </row>
    <row r="57" spans="1:16" ht="120" x14ac:dyDescent="0.25">
      <c r="A57" s="30" t="s">
        <v>48</v>
      </c>
      <c r="B57" s="38"/>
      <c r="E57" s="32" t="s">
        <v>247</v>
      </c>
      <c r="J57" s="40"/>
    </row>
    <row r="58" spans="1:16" x14ac:dyDescent="0.25">
      <c r="A58" s="30" t="s">
        <v>42</v>
      </c>
      <c r="B58" s="30">
        <v>13</v>
      </c>
      <c r="C58" s="31" t="s">
        <v>248</v>
      </c>
      <c r="D58" s="30" t="s">
        <v>44</v>
      </c>
      <c r="E58" s="32" t="s">
        <v>249</v>
      </c>
      <c r="F58" s="33" t="s">
        <v>137</v>
      </c>
      <c r="G58" s="34">
        <v>482.49299999999999</v>
      </c>
      <c r="H58" s="35">
        <v>0</v>
      </c>
      <c r="I58" s="36">
        <f>ROUND(G58*H58,P4)</f>
        <v>0</v>
      </c>
      <c r="J58" s="30"/>
      <c r="O58" s="37">
        <f>I58*0.21</f>
        <v>0</v>
      </c>
      <c r="P58">
        <v>3</v>
      </c>
    </row>
    <row r="59" spans="1:16" x14ac:dyDescent="0.25">
      <c r="A59" s="30" t="s">
        <v>47</v>
      </c>
      <c r="B59" s="38"/>
      <c r="E59" s="39" t="s">
        <v>44</v>
      </c>
      <c r="J59" s="40"/>
    </row>
    <row r="60" spans="1:16" x14ac:dyDescent="0.25">
      <c r="A60" s="30" t="s">
        <v>94</v>
      </c>
      <c r="B60" s="38"/>
      <c r="E60" s="41" t="s">
        <v>250</v>
      </c>
      <c r="J60" s="40"/>
    </row>
    <row r="61" spans="1:16" ht="120" x14ac:dyDescent="0.25">
      <c r="A61" s="30" t="s">
        <v>48</v>
      </c>
      <c r="B61" s="38"/>
      <c r="E61" s="32" t="s">
        <v>251</v>
      </c>
      <c r="J61" s="40"/>
    </row>
    <row r="62" spans="1:16" x14ac:dyDescent="0.25">
      <c r="A62" s="30" t="s">
        <v>42</v>
      </c>
      <c r="B62" s="30">
        <v>14</v>
      </c>
      <c r="C62" s="31" t="s">
        <v>252</v>
      </c>
      <c r="D62" s="30" t="s">
        <v>57</v>
      </c>
      <c r="E62" s="32" t="s">
        <v>253</v>
      </c>
      <c r="F62" s="33" t="s">
        <v>137</v>
      </c>
      <c r="G62" s="34">
        <v>482.49299999999999</v>
      </c>
      <c r="H62" s="35">
        <v>0</v>
      </c>
      <c r="I62" s="36">
        <f>ROUND(G62*H62,P4)</f>
        <v>0</v>
      </c>
      <c r="J62" s="30"/>
      <c r="O62" s="37">
        <f>I62*0.21</f>
        <v>0</v>
      </c>
      <c r="P62">
        <v>3</v>
      </c>
    </row>
    <row r="63" spans="1:16" x14ac:dyDescent="0.25">
      <c r="A63" s="30" t="s">
        <v>47</v>
      </c>
      <c r="B63" s="38"/>
      <c r="E63" s="32" t="s">
        <v>254</v>
      </c>
      <c r="J63" s="40"/>
    </row>
    <row r="64" spans="1:16" x14ac:dyDescent="0.25">
      <c r="A64" s="30" t="s">
        <v>94</v>
      </c>
      <c r="B64" s="38"/>
      <c r="E64" s="41" t="s">
        <v>250</v>
      </c>
      <c r="J64" s="40"/>
    </row>
    <row r="65" spans="1:16" ht="120" x14ac:dyDescent="0.25">
      <c r="A65" s="30" t="s">
        <v>48</v>
      </c>
      <c r="B65" s="38"/>
      <c r="E65" s="32" t="s">
        <v>251</v>
      </c>
      <c r="J65" s="40"/>
    </row>
    <row r="66" spans="1:16" x14ac:dyDescent="0.25">
      <c r="A66" s="30" t="s">
        <v>42</v>
      </c>
      <c r="B66" s="30">
        <v>15</v>
      </c>
      <c r="C66" s="31" t="s">
        <v>252</v>
      </c>
      <c r="D66" s="30" t="s">
        <v>61</v>
      </c>
      <c r="E66" s="32" t="s">
        <v>253</v>
      </c>
      <c r="F66" s="33" t="s">
        <v>137</v>
      </c>
      <c r="G66" s="34">
        <v>473.49400000000003</v>
      </c>
      <c r="H66" s="35">
        <v>0</v>
      </c>
      <c r="I66" s="36">
        <f>ROUND(G66*H66,P4)</f>
        <v>0</v>
      </c>
      <c r="J66" s="30"/>
      <c r="O66" s="37">
        <f>I66*0.21</f>
        <v>0</v>
      </c>
      <c r="P66">
        <v>3</v>
      </c>
    </row>
    <row r="67" spans="1:16" x14ac:dyDescent="0.25">
      <c r="A67" s="30" t="s">
        <v>47</v>
      </c>
      <c r="B67" s="38"/>
      <c r="E67" s="32" t="s">
        <v>255</v>
      </c>
      <c r="J67" s="40"/>
    </row>
    <row r="68" spans="1:16" x14ac:dyDescent="0.25">
      <c r="A68" s="30" t="s">
        <v>94</v>
      </c>
      <c r="B68" s="38"/>
      <c r="E68" s="41" t="s">
        <v>256</v>
      </c>
      <c r="J68" s="40"/>
    </row>
    <row r="69" spans="1:16" ht="120" x14ac:dyDescent="0.25">
      <c r="A69" s="30" t="s">
        <v>48</v>
      </c>
      <c r="B69" s="38"/>
      <c r="E69" s="32" t="s">
        <v>251</v>
      </c>
      <c r="J69" s="40"/>
    </row>
    <row r="70" spans="1:16" x14ac:dyDescent="0.25">
      <c r="A70" s="30" t="s">
        <v>42</v>
      </c>
      <c r="B70" s="30">
        <v>16</v>
      </c>
      <c r="C70" s="31" t="s">
        <v>252</v>
      </c>
      <c r="D70" s="30" t="s">
        <v>63</v>
      </c>
      <c r="E70" s="32" t="s">
        <v>253</v>
      </c>
      <c r="F70" s="33" t="s">
        <v>137</v>
      </c>
      <c r="G70" s="34">
        <v>465.84500000000003</v>
      </c>
      <c r="H70" s="35">
        <v>0</v>
      </c>
      <c r="I70" s="36">
        <f>ROUND(G70*H70,P4)</f>
        <v>0</v>
      </c>
      <c r="J70" s="30"/>
      <c r="O70" s="37">
        <f>I70*0.21</f>
        <v>0</v>
      </c>
      <c r="P70">
        <v>3</v>
      </c>
    </row>
    <row r="71" spans="1:16" x14ac:dyDescent="0.25">
      <c r="A71" s="30" t="s">
        <v>47</v>
      </c>
      <c r="B71" s="38"/>
      <c r="E71" s="32" t="s">
        <v>257</v>
      </c>
      <c r="J71" s="40"/>
    </row>
    <row r="72" spans="1:16" x14ac:dyDescent="0.25">
      <c r="A72" s="30" t="s">
        <v>94</v>
      </c>
      <c r="B72" s="38"/>
      <c r="E72" s="41" t="s">
        <v>258</v>
      </c>
      <c r="J72" s="40"/>
    </row>
    <row r="73" spans="1:16" ht="120" x14ac:dyDescent="0.25">
      <c r="A73" s="30" t="s">
        <v>48</v>
      </c>
      <c r="B73" s="38"/>
      <c r="E73" s="32" t="s">
        <v>251</v>
      </c>
      <c r="J73" s="40"/>
    </row>
    <row r="74" spans="1:16" x14ac:dyDescent="0.25">
      <c r="A74" s="30" t="s">
        <v>42</v>
      </c>
      <c r="B74" s="30">
        <v>17</v>
      </c>
      <c r="C74" s="31" t="s">
        <v>259</v>
      </c>
      <c r="D74" s="30" t="s">
        <v>44</v>
      </c>
      <c r="E74" s="32" t="s">
        <v>260</v>
      </c>
      <c r="F74" s="33" t="s">
        <v>137</v>
      </c>
      <c r="G74" s="34">
        <v>465.84500000000003</v>
      </c>
      <c r="H74" s="35">
        <v>0</v>
      </c>
      <c r="I74" s="36">
        <f>ROUND(G74*H74,P4)</f>
        <v>0</v>
      </c>
      <c r="J74" s="30"/>
      <c r="O74" s="37">
        <f>I74*0.21</f>
        <v>0</v>
      </c>
      <c r="P74">
        <v>3</v>
      </c>
    </row>
    <row r="75" spans="1:16" x14ac:dyDescent="0.25">
      <c r="A75" s="30" t="s">
        <v>47</v>
      </c>
      <c r="B75" s="38"/>
      <c r="E75" s="39" t="s">
        <v>44</v>
      </c>
      <c r="J75" s="40"/>
    </row>
    <row r="76" spans="1:16" x14ac:dyDescent="0.25">
      <c r="A76" s="30" t="s">
        <v>94</v>
      </c>
      <c r="B76" s="38"/>
      <c r="E76" s="41" t="s">
        <v>258</v>
      </c>
      <c r="J76" s="40"/>
    </row>
    <row r="77" spans="1:16" ht="195" x14ac:dyDescent="0.25">
      <c r="A77" s="30" t="s">
        <v>48</v>
      </c>
      <c r="B77" s="38"/>
      <c r="E77" s="32" t="s">
        <v>261</v>
      </c>
      <c r="J77" s="40"/>
    </row>
    <row r="78" spans="1:16" x14ac:dyDescent="0.25">
      <c r="A78" s="30" t="s">
        <v>42</v>
      </c>
      <c r="B78" s="30">
        <v>18</v>
      </c>
      <c r="C78" s="31" t="s">
        <v>262</v>
      </c>
      <c r="D78" s="30" t="s">
        <v>44</v>
      </c>
      <c r="E78" s="32" t="s">
        <v>263</v>
      </c>
      <c r="F78" s="33" t="s">
        <v>137</v>
      </c>
      <c r="G78" s="34">
        <v>473.49400000000003</v>
      </c>
      <c r="H78" s="35">
        <v>0</v>
      </c>
      <c r="I78" s="36">
        <f>ROUND(G78*H78,P4)</f>
        <v>0</v>
      </c>
      <c r="J78" s="30"/>
      <c r="O78" s="37">
        <f>I78*0.21</f>
        <v>0</v>
      </c>
      <c r="P78">
        <v>3</v>
      </c>
    </row>
    <row r="79" spans="1:16" x14ac:dyDescent="0.25">
      <c r="A79" s="30" t="s">
        <v>47</v>
      </c>
      <c r="B79" s="38"/>
      <c r="E79" s="32" t="s">
        <v>264</v>
      </c>
      <c r="J79" s="40"/>
    </row>
    <row r="80" spans="1:16" x14ac:dyDescent="0.25">
      <c r="A80" s="30" t="s">
        <v>94</v>
      </c>
      <c r="B80" s="38"/>
      <c r="E80" s="41" t="s">
        <v>256</v>
      </c>
      <c r="J80" s="40"/>
    </row>
    <row r="81" spans="1:16" ht="195" x14ac:dyDescent="0.25">
      <c r="A81" s="30" t="s">
        <v>48</v>
      </c>
      <c r="B81" s="38"/>
      <c r="E81" s="32" t="s">
        <v>261</v>
      </c>
      <c r="J81" s="40"/>
    </row>
    <row r="82" spans="1:16" x14ac:dyDescent="0.25">
      <c r="A82" s="30" t="s">
        <v>42</v>
      </c>
      <c r="B82" s="30">
        <v>19</v>
      </c>
      <c r="C82" s="31" t="s">
        <v>265</v>
      </c>
      <c r="D82" s="30" t="s">
        <v>44</v>
      </c>
      <c r="E82" s="32" t="s">
        <v>266</v>
      </c>
      <c r="F82" s="33" t="s">
        <v>137</v>
      </c>
      <c r="G82" s="34">
        <v>482.49299999999999</v>
      </c>
      <c r="H82" s="35">
        <v>0</v>
      </c>
      <c r="I82" s="36">
        <f>ROUND(G82*H82,P4)</f>
        <v>0</v>
      </c>
      <c r="J82" s="30"/>
      <c r="O82" s="37">
        <f>I82*0.21</f>
        <v>0</v>
      </c>
      <c r="P82">
        <v>3</v>
      </c>
    </row>
    <row r="83" spans="1:16" x14ac:dyDescent="0.25">
      <c r="A83" s="30" t="s">
        <v>47</v>
      </c>
      <c r="B83" s="38"/>
      <c r="E83" s="39" t="s">
        <v>44</v>
      </c>
      <c r="J83" s="40"/>
    </row>
    <row r="84" spans="1:16" x14ac:dyDescent="0.25">
      <c r="A84" s="30" t="s">
        <v>94</v>
      </c>
      <c r="B84" s="38"/>
      <c r="E84" s="41" t="s">
        <v>250</v>
      </c>
      <c r="J84" s="40"/>
    </row>
    <row r="85" spans="1:16" ht="195" x14ac:dyDescent="0.25">
      <c r="A85" s="30" t="s">
        <v>48</v>
      </c>
      <c r="B85" s="38"/>
      <c r="E85" s="32" t="s">
        <v>261</v>
      </c>
      <c r="J85" s="40"/>
    </row>
    <row r="86" spans="1:16" x14ac:dyDescent="0.25">
      <c r="A86" s="30" t="s">
        <v>42</v>
      </c>
      <c r="B86" s="30">
        <v>20</v>
      </c>
      <c r="C86" s="31" t="s">
        <v>267</v>
      </c>
      <c r="D86" s="30" t="s">
        <v>44</v>
      </c>
      <c r="E86" s="32" t="s">
        <v>268</v>
      </c>
      <c r="F86" s="33" t="s">
        <v>137</v>
      </c>
      <c r="G86" s="34">
        <v>37.017000000000003</v>
      </c>
      <c r="H86" s="35">
        <v>0</v>
      </c>
      <c r="I86" s="36">
        <f>ROUND(G86*H86,P4)</f>
        <v>0</v>
      </c>
      <c r="J86" s="30"/>
      <c r="O86" s="37">
        <f>I86*0.21</f>
        <v>0</v>
      </c>
      <c r="P86">
        <v>3</v>
      </c>
    </row>
    <row r="87" spans="1:16" x14ac:dyDescent="0.25">
      <c r="A87" s="30" t="s">
        <v>47</v>
      </c>
      <c r="B87" s="38"/>
      <c r="E87" s="39" t="s">
        <v>44</v>
      </c>
      <c r="J87" s="40"/>
    </row>
    <row r="88" spans="1:16" x14ac:dyDescent="0.25">
      <c r="A88" s="30" t="s">
        <v>94</v>
      </c>
      <c r="B88" s="38"/>
      <c r="E88" s="41" t="s">
        <v>240</v>
      </c>
      <c r="J88" s="40"/>
    </row>
    <row r="89" spans="1:16" ht="210" x14ac:dyDescent="0.25">
      <c r="A89" s="30" t="s">
        <v>48</v>
      </c>
      <c r="B89" s="38"/>
      <c r="E89" s="32" t="s">
        <v>269</v>
      </c>
      <c r="J89" s="40"/>
    </row>
    <row r="90" spans="1:16" x14ac:dyDescent="0.25">
      <c r="A90" s="24" t="s">
        <v>39</v>
      </c>
      <c r="B90" s="25"/>
      <c r="C90" s="26" t="s">
        <v>270</v>
      </c>
      <c r="D90" s="27"/>
      <c r="E90" s="24" t="s">
        <v>271</v>
      </c>
      <c r="F90" s="27"/>
      <c r="G90" s="27"/>
      <c r="H90" s="27"/>
      <c r="I90" s="28">
        <f>SUMIFS(I91:I106,A91:A106,"P")</f>
        <v>0</v>
      </c>
      <c r="J90" s="29"/>
    </row>
    <row r="91" spans="1:16" x14ac:dyDescent="0.25">
      <c r="A91" s="30" t="s">
        <v>42</v>
      </c>
      <c r="B91" s="30">
        <v>21</v>
      </c>
      <c r="C91" s="31" t="s">
        <v>272</v>
      </c>
      <c r="D91" s="30" t="s">
        <v>44</v>
      </c>
      <c r="E91" s="32" t="s">
        <v>273</v>
      </c>
      <c r="F91" s="33" t="s">
        <v>120</v>
      </c>
      <c r="G91" s="34">
        <v>13.441000000000001</v>
      </c>
      <c r="H91" s="35">
        <v>0</v>
      </c>
      <c r="I91" s="36">
        <f>ROUND(G91*H91,P4)</f>
        <v>0</v>
      </c>
      <c r="J91" s="30"/>
      <c r="O91" s="37">
        <f>I91*0.21</f>
        <v>0</v>
      </c>
      <c r="P91">
        <v>3</v>
      </c>
    </row>
    <row r="92" spans="1:16" x14ac:dyDescent="0.25">
      <c r="A92" s="30" t="s">
        <v>47</v>
      </c>
      <c r="B92" s="38"/>
      <c r="E92" s="39" t="s">
        <v>44</v>
      </c>
      <c r="J92" s="40"/>
    </row>
    <row r="93" spans="1:16" x14ac:dyDescent="0.25">
      <c r="A93" s="30" t="s">
        <v>94</v>
      </c>
      <c r="B93" s="38"/>
      <c r="E93" s="41" t="s">
        <v>274</v>
      </c>
      <c r="J93" s="40"/>
    </row>
    <row r="94" spans="1:16" ht="409.5" x14ac:dyDescent="0.25">
      <c r="A94" s="30" t="s">
        <v>48</v>
      </c>
      <c r="B94" s="38"/>
      <c r="E94" s="32" t="s">
        <v>275</v>
      </c>
      <c r="J94" s="40"/>
    </row>
    <row r="95" spans="1:16" x14ac:dyDescent="0.25">
      <c r="A95" s="30" t="s">
        <v>42</v>
      </c>
      <c r="B95" s="30">
        <v>22</v>
      </c>
      <c r="C95" s="31" t="s">
        <v>276</v>
      </c>
      <c r="D95" s="30" t="s">
        <v>44</v>
      </c>
      <c r="E95" s="32" t="s">
        <v>277</v>
      </c>
      <c r="F95" s="33" t="s">
        <v>137</v>
      </c>
      <c r="G95" s="34">
        <v>126.93899999999999</v>
      </c>
      <c r="H95" s="35">
        <v>0</v>
      </c>
      <c r="I95" s="36">
        <f>ROUND(G95*H95,P4)</f>
        <v>0</v>
      </c>
      <c r="J95" s="30"/>
      <c r="O95" s="37">
        <f>I95*0.21</f>
        <v>0</v>
      </c>
      <c r="P95">
        <v>3</v>
      </c>
    </row>
    <row r="96" spans="1:16" x14ac:dyDescent="0.25">
      <c r="A96" s="30" t="s">
        <v>47</v>
      </c>
      <c r="B96" s="38"/>
      <c r="E96" s="39" t="s">
        <v>44</v>
      </c>
      <c r="J96" s="40"/>
    </row>
    <row r="97" spans="1:16" x14ac:dyDescent="0.25">
      <c r="A97" s="30" t="s">
        <v>94</v>
      </c>
      <c r="B97" s="38"/>
      <c r="E97" s="41" t="s">
        <v>278</v>
      </c>
      <c r="J97" s="40"/>
    </row>
    <row r="98" spans="1:16" ht="180" x14ac:dyDescent="0.25">
      <c r="A98" s="30" t="s">
        <v>48</v>
      </c>
      <c r="B98" s="38"/>
      <c r="E98" s="32" t="s">
        <v>279</v>
      </c>
      <c r="J98" s="40"/>
    </row>
    <row r="99" spans="1:16" x14ac:dyDescent="0.25">
      <c r="A99" s="30" t="s">
        <v>42</v>
      </c>
      <c r="B99" s="30">
        <v>23</v>
      </c>
      <c r="C99" s="31" t="s">
        <v>280</v>
      </c>
      <c r="D99" s="30" t="s">
        <v>44</v>
      </c>
      <c r="E99" s="32" t="s">
        <v>281</v>
      </c>
      <c r="F99" s="33" t="s">
        <v>120</v>
      </c>
      <c r="G99" s="34">
        <v>3.36</v>
      </c>
      <c r="H99" s="35">
        <v>0</v>
      </c>
      <c r="I99" s="36">
        <f>ROUND(G99*H99,P4)</f>
        <v>0</v>
      </c>
      <c r="J99" s="30"/>
      <c r="O99" s="37">
        <f>I99*0.21</f>
        <v>0</v>
      </c>
      <c r="P99">
        <v>3</v>
      </c>
    </row>
    <row r="100" spans="1:16" x14ac:dyDescent="0.25">
      <c r="A100" s="30" t="s">
        <v>47</v>
      </c>
      <c r="B100" s="38"/>
      <c r="E100" s="39" t="s">
        <v>44</v>
      </c>
      <c r="J100" s="40"/>
    </row>
    <row r="101" spans="1:16" x14ac:dyDescent="0.25">
      <c r="A101" s="30" t="s">
        <v>94</v>
      </c>
      <c r="B101" s="38"/>
      <c r="E101" s="41" t="s">
        <v>282</v>
      </c>
      <c r="J101" s="40"/>
    </row>
    <row r="102" spans="1:16" ht="409.5" x14ac:dyDescent="0.25">
      <c r="A102" s="30" t="s">
        <v>48</v>
      </c>
      <c r="B102" s="38"/>
      <c r="E102" s="32" t="s">
        <v>283</v>
      </c>
      <c r="J102" s="40"/>
    </row>
    <row r="103" spans="1:16" x14ac:dyDescent="0.25">
      <c r="A103" s="30" t="s">
        <v>42</v>
      </c>
      <c r="B103" s="30">
        <v>24</v>
      </c>
      <c r="C103" s="31" t="s">
        <v>284</v>
      </c>
      <c r="D103" s="30" t="s">
        <v>44</v>
      </c>
      <c r="E103" s="32" t="s">
        <v>285</v>
      </c>
      <c r="F103" s="33" t="s">
        <v>286</v>
      </c>
      <c r="G103" s="34">
        <v>74.67</v>
      </c>
      <c r="H103" s="35">
        <v>0</v>
      </c>
      <c r="I103" s="36">
        <f>ROUND(G103*H103,P4)</f>
        <v>0</v>
      </c>
      <c r="J103" s="30"/>
      <c r="O103" s="37">
        <f>I103*0.21</f>
        <v>0</v>
      </c>
      <c r="P103">
        <v>3</v>
      </c>
    </row>
    <row r="104" spans="1:16" x14ac:dyDescent="0.25">
      <c r="A104" s="30" t="s">
        <v>47</v>
      </c>
      <c r="B104" s="38"/>
      <c r="E104" s="39" t="s">
        <v>44</v>
      </c>
      <c r="J104" s="40"/>
    </row>
    <row r="105" spans="1:16" x14ac:dyDescent="0.25">
      <c r="A105" s="30" t="s">
        <v>94</v>
      </c>
      <c r="B105" s="38"/>
      <c r="E105" s="41" t="s">
        <v>287</v>
      </c>
      <c r="J105" s="40"/>
    </row>
    <row r="106" spans="1:16" ht="330" x14ac:dyDescent="0.25">
      <c r="A106" s="30" t="s">
        <v>48</v>
      </c>
      <c r="B106" s="38"/>
      <c r="E106" s="32" t="s">
        <v>288</v>
      </c>
      <c r="J106" s="40"/>
    </row>
    <row r="107" spans="1:16" x14ac:dyDescent="0.25">
      <c r="A107" s="24" t="s">
        <v>39</v>
      </c>
      <c r="B107" s="25"/>
      <c r="C107" s="26" t="s">
        <v>289</v>
      </c>
      <c r="D107" s="27"/>
      <c r="E107" s="24" t="s">
        <v>290</v>
      </c>
      <c r="F107" s="27"/>
      <c r="G107" s="27"/>
      <c r="H107" s="27"/>
      <c r="I107" s="28">
        <f>SUMIFS(I108:I127,A108:A127,"P")</f>
        <v>0</v>
      </c>
      <c r="J107" s="29"/>
    </row>
    <row r="108" spans="1:16" ht="30" x14ac:dyDescent="0.25">
      <c r="A108" s="30" t="s">
        <v>42</v>
      </c>
      <c r="B108" s="30">
        <v>25</v>
      </c>
      <c r="C108" s="31" t="s">
        <v>291</v>
      </c>
      <c r="D108" s="30" t="s">
        <v>44</v>
      </c>
      <c r="E108" s="32" t="s">
        <v>292</v>
      </c>
      <c r="F108" s="33" t="s">
        <v>286</v>
      </c>
      <c r="G108" s="34">
        <v>27.937999999999999</v>
      </c>
      <c r="H108" s="35">
        <v>0</v>
      </c>
      <c r="I108" s="36">
        <f>ROUND(G108*H108,P4)</f>
        <v>0</v>
      </c>
      <c r="J108" s="30"/>
      <c r="O108" s="37">
        <f>I108*0.21</f>
        <v>0</v>
      </c>
      <c r="P108">
        <v>3</v>
      </c>
    </row>
    <row r="109" spans="1:16" x14ac:dyDescent="0.25">
      <c r="A109" s="30" t="s">
        <v>47</v>
      </c>
      <c r="B109" s="38"/>
      <c r="E109" s="32" t="s">
        <v>293</v>
      </c>
      <c r="J109" s="40"/>
    </row>
    <row r="110" spans="1:16" x14ac:dyDescent="0.25">
      <c r="A110" s="30" t="s">
        <v>94</v>
      </c>
      <c r="B110" s="38"/>
      <c r="E110" s="41" t="s">
        <v>294</v>
      </c>
      <c r="J110" s="40"/>
    </row>
    <row r="111" spans="1:16" ht="90" x14ac:dyDescent="0.25">
      <c r="A111" s="30" t="s">
        <v>48</v>
      </c>
      <c r="B111" s="38"/>
      <c r="E111" s="32" t="s">
        <v>295</v>
      </c>
      <c r="J111" s="40"/>
    </row>
    <row r="112" spans="1:16" ht="30" x14ac:dyDescent="0.25">
      <c r="A112" s="30" t="s">
        <v>42</v>
      </c>
      <c r="B112" s="30">
        <v>26</v>
      </c>
      <c r="C112" s="31" t="s">
        <v>296</v>
      </c>
      <c r="D112" s="30" t="s">
        <v>44</v>
      </c>
      <c r="E112" s="32" t="s">
        <v>297</v>
      </c>
      <c r="F112" s="33" t="s">
        <v>286</v>
      </c>
      <c r="G112" s="34">
        <v>56.234999999999999</v>
      </c>
      <c r="H112" s="35">
        <v>0</v>
      </c>
      <c r="I112" s="36">
        <f>ROUND(G112*H112,P4)</f>
        <v>0</v>
      </c>
      <c r="J112" s="30"/>
      <c r="O112" s="37">
        <f>I112*0.21</f>
        <v>0</v>
      </c>
      <c r="P112">
        <v>3</v>
      </c>
    </row>
    <row r="113" spans="1:16" x14ac:dyDescent="0.25">
      <c r="A113" s="30" t="s">
        <v>47</v>
      </c>
      <c r="B113" s="38"/>
      <c r="E113" s="32" t="s">
        <v>298</v>
      </c>
      <c r="J113" s="40"/>
    </row>
    <row r="114" spans="1:16" x14ac:dyDescent="0.25">
      <c r="A114" s="30" t="s">
        <v>94</v>
      </c>
      <c r="B114" s="38"/>
      <c r="E114" s="41" t="s">
        <v>299</v>
      </c>
      <c r="J114" s="40"/>
    </row>
    <row r="115" spans="1:16" ht="90" x14ac:dyDescent="0.25">
      <c r="A115" s="30" t="s">
        <v>48</v>
      </c>
      <c r="B115" s="38"/>
      <c r="E115" s="32" t="s">
        <v>295</v>
      </c>
      <c r="J115" s="40"/>
    </row>
    <row r="116" spans="1:16" x14ac:dyDescent="0.25">
      <c r="A116" s="30" t="s">
        <v>42</v>
      </c>
      <c r="B116" s="30">
        <v>27</v>
      </c>
      <c r="C116" s="31" t="s">
        <v>300</v>
      </c>
      <c r="D116" s="30" t="s">
        <v>44</v>
      </c>
      <c r="E116" s="32" t="s">
        <v>301</v>
      </c>
      <c r="F116" s="33" t="s">
        <v>286</v>
      </c>
      <c r="G116" s="34">
        <v>69.5</v>
      </c>
      <c r="H116" s="35">
        <v>0</v>
      </c>
      <c r="I116" s="36">
        <f>ROUND(G116*H116,P4)</f>
        <v>0</v>
      </c>
      <c r="J116" s="30"/>
      <c r="O116" s="37">
        <f>I116*0.21</f>
        <v>0</v>
      </c>
      <c r="P116">
        <v>3</v>
      </c>
    </row>
    <row r="117" spans="1:16" x14ac:dyDescent="0.25">
      <c r="A117" s="30" t="s">
        <v>47</v>
      </c>
      <c r="B117" s="38"/>
      <c r="E117" s="32" t="s">
        <v>302</v>
      </c>
      <c r="J117" s="40"/>
    </row>
    <row r="118" spans="1:16" x14ac:dyDescent="0.25">
      <c r="A118" s="30" t="s">
        <v>94</v>
      </c>
      <c r="B118" s="38"/>
      <c r="E118" s="41" t="s">
        <v>303</v>
      </c>
      <c r="J118" s="40"/>
    </row>
    <row r="119" spans="1:16" ht="90" x14ac:dyDescent="0.25">
      <c r="A119" s="30" t="s">
        <v>48</v>
      </c>
      <c r="B119" s="38"/>
      <c r="E119" s="32" t="s">
        <v>304</v>
      </c>
      <c r="J119" s="40"/>
    </row>
    <row r="120" spans="1:16" x14ac:dyDescent="0.25">
      <c r="A120" s="30" t="s">
        <v>42</v>
      </c>
      <c r="B120" s="30">
        <v>28</v>
      </c>
      <c r="C120" s="31" t="s">
        <v>305</v>
      </c>
      <c r="D120" s="30" t="s">
        <v>44</v>
      </c>
      <c r="E120" s="32" t="s">
        <v>306</v>
      </c>
      <c r="F120" s="33" t="s">
        <v>286</v>
      </c>
      <c r="G120" s="34">
        <v>10.188000000000001</v>
      </c>
      <c r="H120" s="35">
        <v>0</v>
      </c>
      <c r="I120" s="36">
        <f>ROUND(G120*H120,P4)</f>
        <v>0</v>
      </c>
      <c r="J120" s="30"/>
      <c r="O120" s="37">
        <f>I120*0.21</f>
        <v>0</v>
      </c>
      <c r="P120">
        <v>3</v>
      </c>
    </row>
    <row r="121" spans="1:16" ht="45" x14ac:dyDescent="0.25">
      <c r="A121" s="30" t="s">
        <v>47</v>
      </c>
      <c r="B121" s="38"/>
      <c r="E121" s="32" t="s">
        <v>307</v>
      </c>
      <c r="J121" s="40"/>
    </row>
    <row r="122" spans="1:16" x14ac:dyDescent="0.25">
      <c r="A122" s="30" t="s">
        <v>94</v>
      </c>
      <c r="B122" s="38"/>
      <c r="E122" s="41" t="s">
        <v>308</v>
      </c>
      <c r="J122" s="40"/>
    </row>
    <row r="123" spans="1:16" ht="30" x14ac:dyDescent="0.25">
      <c r="A123" s="30" t="s">
        <v>48</v>
      </c>
      <c r="B123" s="38"/>
      <c r="E123" s="32" t="s">
        <v>309</v>
      </c>
      <c r="J123" s="40"/>
    </row>
    <row r="124" spans="1:16" x14ac:dyDescent="0.25">
      <c r="A124" s="30" t="s">
        <v>42</v>
      </c>
      <c r="B124" s="30">
        <v>29</v>
      </c>
      <c r="C124" s="31" t="s">
        <v>310</v>
      </c>
      <c r="D124" s="30" t="s">
        <v>44</v>
      </c>
      <c r="E124" s="32" t="s">
        <v>311</v>
      </c>
      <c r="F124" s="33" t="s">
        <v>286</v>
      </c>
      <c r="G124" s="34">
        <v>10.188000000000001</v>
      </c>
      <c r="H124" s="35">
        <v>0</v>
      </c>
      <c r="I124" s="36">
        <f>ROUND(G124*H124,P4)</f>
        <v>0</v>
      </c>
      <c r="J124" s="30"/>
      <c r="O124" s="37">
        <f>I124*0.21</f>
        <v>0</v>
      </c>
      <c r="P124">
        <v>3</v>
      </c>
    </row>
    <row r="125" spans="1:16" x14ac:dyDescent="0.25">
      <c r="A125" s="30" t="s">
        <v>47</v>
      </c>
      <c r="B125" s="38"/>
      <c r="E125" s="39" t="s">
        <v>44</v>
      </c>
      <c r="J125" s="40"/>
    </row>
    <row r="126" spans="1:16" x14ac:dyDescent="0.25">
      <c r="A126" s="30" t="s">
        <v>94</v>
      </c>
      <c r="B126" s="38"/>
      <c r="E126" s="41" t="s">
        <v>308</v>
      </c>
      <c r="J126" s="40"/>
    </row>
    <row r="127" spans="1:16" ht="45" x14ac:dyDescent="0.25">
      <c r="A127" s="30" t="s">
        <v>48</v>
      </c>
      <c r="B127" s="38"/>
      <c r="E127" s="32" t="s">
        <v>312</v>
      </c>
      <c r="J127" s="40"/>
    </row>
    <row r="128" spans="1:16" x14ac:dyDescent="0.25">
      <c r="A128" s="24" t="s">
        <v>39</v>
      </c>
      <c r="B128" s="25"/>
      <c r="C128" s="26" t="s">
        <v>161</v>
      </c>
      <c r="D128" s="27"/>
      <c r="E128" s="24" t="s">
        <v>162</v>
      </c>
      <c r="F128" s="27"/>
      <c r="G128" s="27"/>
      <c r="H128" s="27"/>
      <c r="I128" s="28">
        <f>SUMIFS(I129:I148,A129:A148,"P")</f>
        <v>0</v>
      </c>
      <c r="J128" s="29"/>
    </row>
    <row r="129" spans="1:16" ht="30" x14ac:dyDescent="0.25">
      <c r="A129" s="30" t="s">
        <v>42</v>
      </c>
      <c r="B129" s="30">
        <v>30</v>
      </c>
      <c r="C129" s="31" t="s">
        <v>313</v>
      </c>
      <c r="D129" s="30" t="s">
        <v>44</v>
      </c>
      <c r="E129" s="32" t="s">
        <v>314</v>
      </c>
      <c r="F129" s="33" t="s">
        <v>120</v>
      </c>
      <c r="G129" s="34">
        <v>20.202000000000002</v>
      </c>
      <c r="H129" s="35">
        <v>0</v>
      </c>
      <c r="I129" s="36">
        <f>ROUND(G129*H129,P4)</f>
        <v>0</v>
      </c>
      <c r="J129" s="30"/>
      <c r="O129" s="37">
        <f>I129*0.21</f>
        <v>0</v>
      </c>
      <c r="P129">
        <v>3</v>
      </c>
    </row>
    <row r="130" spans="1:16" x14ac:dyDescent="0.25">
      <c r="A130" s="30" t="s">
        <v>47</v>
      </c>
      <c r="B130" s="38"/>
      <c r="E130" s="32" t="s">
        <v>315</v>
      </c>
      <c r="J130" s="40"/>
    </row>
    <row r="131" spans="1:16" x14ac:dyDescent="0.25">
      <c r="A131" s="30" t="s">
        <v>94</v>
      </c>
      <c r="B131" s="38"/>
      <c r="E131" s="41" t="s">
        <v>316</v>
      </c>
      <c r="J131" s="40"/>
    </row>
    <row r="132" spans="1:16" ht="120" x14ac:dyDescent="0.25">
      <c r="A132" s="30" t="s">
        <v>48</v>
      </c>
      <c r="B132" s="38"/>
      <c r="E132" s="32" t="s">
        <v>317</v>
      </c>
      <c r="J132" s="40"/>
    </row>
    <row r="133" spans="1:16" ht="30" x14ac:dyDescent="0.25">
      <c r="A133" s="30" t="s">
        <v>42</v>
      </c>
      <c r="B133" s="30">
        <v>31</v>
      </c>
      <c r="C133" s="31" t="s">
        <v>318</v>
      </c>
      <c r="D133" s="30" t="s">
        <v>44</v>
      </c>
      <c r="E133" s="32" t="s">
        <v>319</v>
      </c>
      <c r="F133" s="33" t="s">
        <v>169</v>
      </c>
      <c r="G133" s="34">
        <v>454.54500000000002</v>
      </c>
      <c r="H133" s="35">
        <v>0</v>
      </c>
      <c r="I133" s="36">
        <f>ROUND(G133*H133,P4)</f>
        <v>0</v>
      </c>
      <c r="J133" s="30"/>
      <c r="O133" s="37">
        <f>I133*0.21</f>
        <v>0</v>
      </c>
      <c r="P133">
        <v>3</v>
      </c>
    </row>
    <row r="134" spans="1:16" x14ac:dyDescent="0.25">
      <c r="A134" s="30" t="s">
        <v>47</v>
      </c>
      <c r="B134" s="38"/>
      <c r="E134" s="39" t="s">
        <v>44</v>
      </c>
      <c r="J134" s="40"/>
    </row>
    <row r="135" spans="1:16" x14ac:dyDescent="0.25">
      <c r="A135" s="30" t="s">
        <v>94</v>
      </c>
      <c r="B135" s="38"/>
      <c r="E135" s="41" t="s">
        <v>320</v>
      </c>
      <c r="J135" s="40"/>
    </row>
    <row r="136" spans="1:16" ht="105" x14ac:dyDescent="0.25">
      <c r="A136" s="30" t="s">
        <v>48</v>
      </c>
      <c r="B136" s="38"/>
      <c r="E136" s="32" t="s">
        <v>321</v>
      </c>
      <c r="J136" s="40"/>
    </row>
    <row r="137" spans="1:16" ht="30" x14ac:dyDescent="0.25">
      <c r="A137" s="30" t="s">
        <v>42</v>
      </c>
      <c r="B137" s="30">
        <v>32</v>
      </c>
      <c r="C137" s="31" t="s">
        <v>322</v>
      </c>
      <c r="D137" s="30" t="s">
        <v>44</v>
      </c>
      <c r="E137" s="32" t="s">
        <v>323</v>
      </c>
      <c r="F137" s="33" t="s">
        <v>120</v>
      </c>
      <c r="G137" s="34">
        <v>141.41399999999999</v>
      </c>
      <c r="H137" s="35">
        <v>0</v>
      </c>
      <c r="I137" s="36">
        <f>ROUND(G137*H137,P4)</f>
        <v>0</v>
      </c>
      <c r="J137" s="30"/>
      <c r="O137" s="37">
        <f>I137*0.21</f>
        <v>0</v>
      </c>
      <c r="P137">
        <v>3</v>
      </c>
    </row>
    <row r="138" spans="1:16" x14ac:dyDescent="0.25">
      <c r="A138" s="30" t="s">
        <v>47</v>
      </c>
      <c r="B138" s="38"/>
      <c r="E138" s="39" t="s">
        <v>44</v>
      </c>
      <c r="J138" s="40"/>
    </row>
    <row r="139" spans="1:16" x14ac:dyDescent="0.25">
      <c r="A139" s="30" t="s">
        <v>94</v>
      </c>
      <c r="B139" s="38"/>
      <c r="E139" s="41" t="s">
        <v>324</v>
      </c>
      <c r="J139" s="40"/>
    </row>
    <row r="140" spans="1:16" ht="120" x14ac:dyDescent="0.25">
      <c r="A140" s="30" t="s">
        <v>48</v>
      </c>
      <c r="B140" s="38"/>
      <c r="E140" s="32" t="s">
        <v>317</v>
      </c>
      <c r="J140" s="40"/>
    </row>
    <row r="141" spans="1:16" ht="30" x14ac:dyDescent="0.25">
      <c r="A141" s="30" t="s">
        <v>42</v>
      </c>
      <c r="B141" s="30">
        <v>33</v>
      </c>
      <c r="C141" s="31" t="s">
        <v>325</v>
      </c>
      <c r="D141" s="30" t="s">
        <v>44</v>
      </c>
      <c r="E141" s="32" t="s">
        <v>326</v>
      </c>
      <c r="F141" s="33" t="s">
        <v>169</v>
      </c>
      <c r="G141" s="34">
        <v>2545.4520000000002</v>
      </c>
      <c r="H141" s="35">
        <v>0</v>
      </c>
      <c r="I141" s="36">
        <f>ROUND(G141*H141,P4)</f>
        <v>0</v>
      </c>
      <c r="J141" s="30"/>
      <c r="O141" s="37">
        <f>I141*0.21</f>
        <v>0</v>
      </c>
      <c r="P141">
        <v>3</v>
      </c>
    </row>
    <row r="142" spans="1:16" x14ac:dyDescent="0.25">
      <c r="A142" s="30" t="s">
        <v>47</v>
      </c>
      <c r="B142" s="38"/>
      <c r="E142" s="39" t="s">
        <v>44</v>
      </c>
      <c r="J142" s="40"/>
    </row>
    <row r="143" spans="1:16" x14ac:dyDescent="0.25">
      <c r="A143" s="30" t="s">
        <v>94</v>
      </c>
      <c r="B143" s="38"/>
      <c r="E143" s="41" t="s">
        <v>327</v>
      </c>
      <c r="J143" s="40"/>
    </row>
    <row r="144" spans="1:16" ht="105" x14ac:dyDescent="0.25">
      <c r="A144" s="30" t="s">
        <v>48</v>
      </c>
      <c r="B144" s="38"/>
      <c r="E144" s="32" t="s">
        <v>321</v>
      </c>
      <c r="J144" s="40"/>
    </row>
    <row r="145" spans="1:16" x14ac:dyDescent="0.25">
      <c r="A145" s="30" t="s">
        <v>42</v>
      </c>
      <c r="B145" s="30">
        <v>34</v>
      </c>
      <c r="C145" s="31" t="s">
        <v>328</v>
      </c>
      <c r="D145" s="30" t="s">
        <v>44</v>
      </c>
      <c r="E145" s="32" t="s">
        <v>329</v>
      </c>
      <c r="F145" s="33" t="s">
        <v>137</v>
      </c>
      <c r="G145" s="34">
        <v>404.04</v>
      </c>
      <c r="H145" s="35">
        <v>0</v>
      </c>
      <c r="I145" s="36">
        <f>ROUND(G145*H145,P4)</f>
        <v>0</v>
      </c>
      <c r="J145" s="30"/>
      <c r="O145" s="37">
        <f>I145*0.21</f>
        <v>0</v>
      </c>
      <c r="P145">
        <v>3</v>
      </c>
    </row>
    <row r="146" spans="1:16" ht="30" x14ac:dyDescent="0.25">
      <c r="A146" s="30" t="s">
        <v>47</v>
      </c>
      <c r="B146" s="38"/>
      <c r="E146" s="32" t="s">
        <v>330</v>
      </c>
      <c r="J146" s="40"/>
    </row>
    <row r="147" spans="1:16" x14ac:dyDescent="0.25">
      <c r="A147" s="30" t="s">
        <v>94</v>
      </c>
      <c r="B147" s="38"/>
      <c r="E147" s="41" t="s">
        <v>331</v>
      </c>
      <c r="J147" s="40"/>
    </row>
    <row r="148" spans="1:16" ht="120" x14ac:dyDescent="0.25">
      <c r="A148" s="30" t="s">
        <v>48</v>
      </c>
      <c r="B148" s="38"/>
      <c r="E148" s="32" t="s">
        <v>317</v>
      </c>
      <c r="J148" s="40"/>
    </row>
    <row r="149" spans="1:16" x14ac:dyDescent="0.25">
      <c r="A149" s="24" t="s">
        <v>39</v>
      </c>
      <c r="B149" s="25"/>
      <c r="C149" s="26" t="s">
        <v>190</v>
      </c>
      <c r="D149" s="27"/>
      <c r="E149" s="24" t="s">
        <v>191</v>
      </c>
      <c r="F149" s="27"/>
      <c r="G149" s="27"/>
      <c r="H149" s="27"/>
      <c r="I149" s="28">
        <f>SUMIFS(I150:I165,A150:A165,"P")</f>
        <v>0</v>
      </c>
      <c r="J149" s="29"/>
    </row>
    <row r="150" spans="1:16" x14ac:dyDescent="0.25">
      <c r="A150" s="30" t="s">
        <v>42</v>
      </c>
      <c r="B150" s="30">
        <v>35</v>
      </c>
      <c r="C150" s="31" t="s">
        <v>332</v>
      </c>
      <c r="D150" s="30" t="s">
        <v>44</v>
      </c>
      <c r="E150" s="32" t="s">
        <v>333</v>
      </c>
      <c r="F150" s="33" t="s">
        <v>149</v>
      </c>
      <c r="G150" s="34">
        <v>268.68700000000001</v>
      </c>
      <c r="H150" s="35">
        <v>0</v>
      </c>
      <c r="I150" s="36">
        <f>ROUND(G150*H150,P4)</f>
        <v>0</v>
      </c>
      <c r="J150" s="30"/>
      <c r="O150" s="37">
        <f>I150*0.21</f>
        <v>0</v>
      </c>
      <c r="P150">
        <v>3</v>
      </c>
    </row>
    <row r="151" spans="1:16" x14ac:dyDescent="0.25">
      <c r="A151" s="30" t="s">
        <v>47</v>
      </c>
      <c r="B151" s="38"/>
      <c r="E151" s="39" t="s">
        <v>44</v>
      </c>
      <c r="J151" s="40"/>
    </row>
    <row r="152" spans="1:16" x14ac:dyDescent="0.25">
      <c r="A152" s="30" t="s">
        <v>94</v>
      </c>
      <c r="B152" s="38"/>
      <c r="E152" s="41" t="s">
        <v>334</v>
      </c>
      <c r="J152" s="40"/>
    </row>
    <row r="153" spans="1:16" ht="75" x14ac:dyDescent="0.25">
      <c r="A153" s="30" t="s">
        <v>48</v>
      </c>
      <c r="B153" s="38"/>
      <c r="E153" s="32" t="s">
        <v>335</v>
      </c>
      <c r="J153" s="40"/>
    </row>
    <row r="154" spans="1:16" x14ac:dyDescent="0.25">
      <c r="A154" s="30" t="s">
        <v>42</v>
      </c>
      <c r="B154" s="30">
        <v>36</v>
      </c>
      <c r="C154" s="31" t="s">
        <v>336</v>
      </c>
      <c r="D154" s="30" t="s">
        <v>44</v>
      </c>
      <c r="E154" s="32" t="s">
        <v>337</v>
      </c>
      <c r="F154" s="33" t="s">
        <v>149</v>
      </c>
      <c r="G154" s="34">
        <v>90.909000000000006</v>
      </c>
      <c r="H154" s="35">
        <v>0</v>
      </c>
      <c r="I154" s="36">
        <f>ROUND(G154*H154,P4)</f>
        <v>0</v>
      </c>
      <c r="J154" s="30"/>
      <c r="O154" s="37">
        <f>I154*0.21</f>
        <v>0</v>
      </c>
      <c r="P154">
        <v>3</v>
      </c>
    </row>
    <row r="155" spans="1:16" x14ac:dyDescent="0.25">
      <c r="A155" s="30" t="s">
        <v>47</v>
      </c>
      <c r="B155" s="38"/>
      <c r="E155" s="39" t="s">
        <v>44</v>
      </c>
      <c r="J155" s="40"/>
    </row>
    <row r="156" spans="1:16" x14ac:dyDescent="0.25">
      <c r="A156" s="30" t="s">
        <v>94</v>
      </c>
      <c r="B156" s="38"/>
      <c r="E156" s="41" t="s">
        <v>338</v>
      </c>
      <c r="J156" s="40"/>
    </row>
    <row r="157" spans="1:16" ht="75" x14ac:dyDescent="0.25">
      <c r="A157" s="30" t="s">
        <v>48</v>
      </c>
      <c r="B157" s="38"/>
      <c r="E157" s="32" t="s">
        <v>335</v>
      </c>
      <c r="J157" s="40"/>
    </row>
    <row r="158" spans="1:16" x14ac:dyDescent="0.25">
      <c r="A158" s="30" t="s">
        <v>42</v>
      </c>
      <c r="B158" s="30">
        <v>37</v>
      </c>
      <c r="C158" s="31" t="s">
        <v>192</v>
      </c>
      <c r="D158" s="30" t="s">
        <v>44</v>
      </c>
      <c r="E158" s="32" t="s">
        <v>193</v>
      </c>
      <c r="F158" s="33" t="s">
        <v>149</v>
      </c>
      <c r="G158" s="34">
        <v>97.165000000000006</v>
      </c>
      <c r="H158" s="35">
        <v>0</v>
      </c>
      <c r="I158" s="36">
        <f>ROUND(G158*H158,P4)</f>
        <v>0</v>
      </c>
      <c r="J158" s="30"/>
      <c r="O158" s="37">
        <f>I158*0.21</f>
        <v>0</v>
      </c>
      <c r="P158">
        <v>3</v>
      </c>
    </row>
    <row r="159" spans="1:16" x14ac:dyDescent="0.25">
      <c r="A159" s="30" t="s">
        <v>47</v>
      </c>
      <c r="B159" s="38"/>
      <c r="E159" s="39" t="s">
        <v>44</v>
      </c>
      <c r="J159" s="40"/>
    </row>
    <row r="160" spans="1:16" x14ac:dyDescent="0.25">
      <c r="A160" s="30" t="s">
        <v>94</v>
      </c>
      <c r="B160" s="38"/>
      <c r="E160" s="41" t="s">
        <v>339</v>
      </c>
      <c r="J160" s="40"/>
    </row>
    <row r="161" spans="1:16" ht="75" x14ac:dyDescent="0.25">
      <c r="A161" s="30" t="s">
        <v>48</v>
      </c>
      <c r="B161" s="38"/>
      <c r="E161" s="32" t="s">
        <v>194</v>
      </c>
      <c r="J161" s="40"/>
    </row>
    <row r="162" spans="1:16" x14ac:dyDescent="0.25">
      <c r="A162" s="30" t="s">
        <v>42</v>
      </c>
      <c r="B162" s="30">
        <v>38</v>
      </c>
      <c r="C162" s="31" t="s">
        <v>340</v>
      </c>
      <c r="D162" s="30" t="s">
        <v>44</v>
      </c>
      <c r="E162" s="32" t="s">
        <v>341</v>
      </c>
      <c r="F162" s="33" t="s">
        <v>149</v>
      </c>
      <c r="G162" s="34">
        <v>26.51</v>
      </c>
      <c r="H162" s="35">
        <v>0</v>
      </c>
      <c r="I162" s="36">
        <f>ROUND(G162*H162,P4)</f>
        <v>0</v>
      </c>
      <c r="J162" s="30"/>
      <c r="O162" s="37">
        <f>I162*0.21</f>
        <v>0</v>
      </c>
      <c r="P162">
        <v>3</v>
      </c>
    </row>
    <row r="163" spans="1:16" x14ac:dyDescent="0.25">
      <c r="A163" s="30" t="s">
        <v>47</v>
      </c>
      <c r="B163" s="38"/>
      <c r="E163" s="39" t="s">
        <v>44</v>
      </c>
      <c r="J163" s="40"/>
    </row>
    <row r="164" spans="1:16" x14ac:dyDescent="0.25">
      <c r="A164" s="30" t="s">
        <v>94</v>
      </c>
      <c r="B164" s="38"/>
      <c r="E164" s="41" t="s">
        <v>342</v>
      </c>
      <c r="J164" s="40"/>
    </row>
    <row r="165" spans="1:16" ht="75" x14ac:dyDescent="0.25">
      <c r="A165" s="30" t="s">
        <v>48</v>
      </c>
      <c r="B165" s="42"/>
      <c r="C165" s="43"/>
      <c r="D165" s="43"/>
      <c r="E165" s="32" t="s">
        <v>194</v>
      </c>
      <c r="F165" s="43"/>
      <c r="G165" s="43"/>
      <c r="H165" s="43"/>
      <c r="I165" s="43"/>
      <c r="J165" s="44"/>
    </row>
  </sheetData>
  <sheetProtection algorithmName="SHA-512" hashValue="8YT18nCIvft2VzP610z1faDck4i+SHwyDpKMXd3VcajaLGm3de1JyNve6+6xZC+j/Em3w9BgShH0FHoKqyMU1w==" saltValue="HXNgZNAe7a1gFzuAv+unZR+WwjcWO8nC2DZW22W8C1wM5Yc9StshTVWpwZtA/XokLPl+eoRsrV+UWTOtBTHKfg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67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17</v>
      </c>
      <c r="I3" s="19">
        <f>SUMIFS(I8:I55,A8:A55,"SD")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17</v>
      </c>
      <c r="D4" s="49"/>
      <c r="E4" s="17" t="s">
        <v>18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28</v>
      </c>
      <c r="B5" s="51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/>
      <c r="J5" s="53" t="s">
        <v>36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37</v>
      </c>
      <c r="I6" s="7" t="s">
        <v>38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223</v>
      </c>
      <c r="D8" s="27"/>
      <c r="E8" s="24" t="s">
        <v>224</v>
      </c>
      <c r="F8" s="27"/>
      <c r="G8" s="27"/>
      <c r="H8" s="27"/>
      <c r="I8" s="28">
        <f>SUMIFS(I9:I16,A9:A16,"P")</f>
        <v>0</v>
      </c>
      <c r="J8" s="29"/>
    </row>
    <row r="9" spans="1:16" x14ac:dyDescent="0.25">
      <c r="A9" s="30" t="s">
        <v>42</v>
      </c>
      <c r="B9" s="30">
        <v>1</v>
      </c>
      <c r="C9" s="31" t="s">
        <v>252</v>
      </c>
      <c r="D9" s="30" t="s">
        <v>57</v>
      </c>
      <c r="E9" s="32" t="s">
        <v>253</v>
      </c>
      <c r="F9" s="33" t="s">
        <v>137</v>
      </c>
      <c r="G9" s="34">
        <v>792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47</v>
      </c>
      <c r="B10" s="38"/>
      <c r="E10" s="32" t="s">
        <v>343</v>
      </c>
      <c r="J10" s="40"/>
    </row>
    <row r="11" spans="1:16" x14ac:dyDescent="0.25">
      <c r="A11" s="30" t="s">
        <v>94</v>
      </c>
      <c r="B11" s="38"/>
      <c r="E11" s="41" t="s">
        <v>344</v>
      </c>
      <c r="J11" s="40"/>
    </row>
    <row r="12" spans="1:16" ht="120" x14ac:dyDescent="0.25">
      <c r="A12" s="30" t="s">
        <v>48</v>
      </c>
      <c r="B12" s="38"/>
      <c r="E12" s="32" t="s">
        <v>251</v>
      </c>
      <c r="J12" s="40"/>
    </row>
    <row r="13" spans="1:16" x14ac:dyDescent="0.25">
      <c r="A13" s="30" t="s">
        <v>42</v>
      </c>
      <c r="B13" s="30">
        <v>2</v>
      </c>
      <c r="C13" s="31" t="s">
        <v>345</v>
      </c>
      <c r="D13" s="30" t="s">
        <v>44</v>
      </c>
      <c r="E13" s="32" t="s">
        <v>346</v>
      </c>
      <c r="F13" s="33" t="s">
        <v>137</v>
      </c>
      <c r="G13" s="34">
        <v>792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47</v>
      </c>
      <c r="B14" s="38"/>
      <c r="E14" s="32" t="s">
        <v>343</v>
      </c>
      <c r="J14" s="40"/>
    </row>
    <row r="15" spans="1:16" x14ac:dyDescent="0.25">
      <c r="A15" s="30" t="s">
        <v>94</v>
      </c>
      <c r="B15" s="38"/>
      <c r="E15" s="41" t="s">
        <v>344</v>
      </c>
      <c r="J15" s="40"/>
    </row>
    <row r="16" spans="1:16" ht="195" x14ac:dyDescent="0.25">
      <c r="A16" s="30" t="s">
        <v>48</v>
      </c>
      <c r="B16" s="38"/>
      <c r="E16" s="32" t="s">
        <v>261</v>
      </c>
      <c r="J16" s="40"/>
    </row>
    <row r="17" spans="1:16" x14ac:dyDescent="0.25">
      <c r="A17" s="24" t="s">
        <v>39</v>
      </c>
      <c r="B17" s="25"/>
      <c r="C17" s="26" t="s">
        <v>347</v>
      </c>
      <c r="D17" s="27"/>
      <c r="E17" s="24" t="s">
        <v>348</v>
      </c>
      <c r="F17" s="27"/>
      <c r="G17" s="27"/>
      <c r="H17" s="27"/>
      <c r="I17" s="28">
        <f>SUMIFS(I18:I50,A18:A50,"P")</f>
        <v>0</v>
      </c>
      <c r="J17" s="29"/>
    </row>
    <row r="18" spans="1:16" ht="30" x14ac:dyDescent="0.25">
      <c r="A18" s="30" t="s">
        <v>42</v>
      </c>
      <c r="B18" s="30">
        <v>3</v>
      </c>
      <c r="C18" s="31" t="s">
        <v>349</v>
      </c>
      <c r="D18" s="30" t="s">
        <v>44</v>
      </c>
      <c r="E18" s="32" t="s">
        <v>350</v>
      </c>
      <c r="F18" s="33" t="s">
        <v>59</v>
      </c>
      <c r="G18" s="34">
        <v>4</v>
      </c>
      <c r="H18" s="35">
        <v>0</v>
      </c>
      <c r="I18" s="36">
        <f>ROUND(G18*H18,P4)</f>
        <v>0</v>
      </c>
      <c r="J18" s="30"/>
      <c r="O18" s="37">
        <f>I18*0.21</f>
        <v>0</v>
      </c>
      <c r="P18">
        <v>3</v>
      </c>
    </row>
    <row r="19" spans="1:16" x14ac:dyDescent="0.25">
      <c r="A19" s="30" t="s">
        <v>47</v>
      </c>
      <c r="B19" s="38"/>
      <c r="E19" s="39" t="s">
        <v>44</v>
      </c>
      <c r="J19" s="40"/>
    </row>
    <row r="20" spans="1:16" x14ac:dyDescent="0.25">
      <c r="A20" s="30" t="s">
        <v>94</v>
      </c>
      <c r="B20" s="38"/>
      <c r="E20" s="41" t="s">
        <v>351</v>
      </c>
      <c r="J20" s="40"/>
    </row>
    <row r="21" spans="1:16" x14ac:dyDescent="0.25">
      <c r="A21" s="30" t="s">
        <v>94</v>
      </c>
      <c r="B21" s="38"/>
      <c r="E21" s="41" t="s">
        <v>352</v>
      </c>
      <c r="J21" s="40"/>
    </row>
    <row r="22" spans="1:16" x14ac:dyDescent="0.25">
      <c r="A22" s="30" t="s">
        <v>94</v>
      </c>
      <c r="B22" s="38"/>
      <c r="E22" s="41" t="s">
        <v>353</v>
      </c>
      <c r="J22" s="40"/>
    </row>
    <row r="23" spans="1:16" ht="90" x14ac:dyDescent="0.25">
      <c r="A23" s="30" t="s">
        <v>48</v>
      </c>
      <c r="B23" s="38"/>
      <c r="E23" s="32" t="s">
        <v>354</v>
      </c>
      <c r="J23" s="40"/>
    </row>
    <row r="24" spans="1:16" ht="30" x14ac:dyDescent="0.25">
      <c r="A24" s="30" t="s">
        <v>42</v>
      </c>
      <c r="B24" s="30">
        <v>4</v>
      </c>
      <c r="C24" s="31" t="s">
        <v>355</v>
      </c>
      <c r="D24" s="30" t="s">
        <v>44</v>
      </c>
      <c r="E24" s="32" t="s">
        <v>356</v>
      </c>
      <c r="F24" s="33" t="s">
        <v>59</v>
      </c>
      <c r="G24" s="34">
        <v>4</v>
      </c>
      <c r="H24" s="35">
        <v>0</v>
      </c>
      <c r="I24" s="36">
        <f>ROUND(G24*H24,P4)</f>
        <v>0</v>
      </c>
      <c r="J24" s="30"/>
      <c r="O24" s="37">
        <f>I24*0.21</f>
        <v>0</v>
      </c>
      <c r="P24">
        <v>3</v>
      </c>
    </row>
    <row r="25" spans="1:16" x14ac:dyDescent="0.25">
      <c r="A25" s="30" t="s">
        <v>47</v>
      </c>
      <c r="B25" s="38"/>
      <c r="E25" s="39" t="s">
        <v>44</v>
      </c>
      <c r="J25" s="40"/>
    </row>
    <row r="26" spans="1:16" ht="75" x14ac:dyDescent="0.25">
      <c r="A26" s="30" t="s">
        <v>48</v>
      </c>
      <c r="B26" s="38"/>
      <c r="E26" s="32" t="s">
        <v>357</v>
      </c>
      <c r="J26" s="40"/>
    </row>
    <row r="27" spans="1:16" x14ac:dyDescent="0.25">
      <c r="A27" s="30" t="s">
        <v>42</v>
      </c>
      <c r="B27" s="30">
        <v>5</v>
      </c>
      <c r="C27" s="31" t="s">
        <v>358</v>
      </c>
      <c r="D27" s="30" t="s">
        <v>44</v>
      </c>
      <c r="E27" s="32" t="s">
        <v>359</v>
      </c>
      <c r="F27" s="33" t="s">
        <v>360</v>
      </c>
      <c r="G27" s="34">
        <v>480</v>
      </c>
      <c r="H27" s="35">
        <v>0</v>
      </c>
      <c r="I27" s="36">
        <f>ROUND(G27*H27,P4)</f>
        <v>0</v>
      </c>
      <c r="J27" s="30"/>
      <c r="O27" s="37">
        <f>I27*0.21</f>
        <v>0</v>
      </c>
      <c r="P27">
        <v>3</v>
      </c>
    </row>
    <row r="28" spans="1:16" x14ac:dyDescent="0.25">
      <c r="A28" s="30" t="s">
        <v>47</v>
      </c>
      <c r="B28" s="38"/>
      <c r="E28" s="39" t="s">
        <v>44</v>
      </c>
      <c r="J28" s="40"/>
    </row>
    <row r="29" spans="1:16" x14ac:dyDescent="0.25">
      <c r="A29" s="30" t="s">
        <v>94</v>
      </c>
      <c r="B29" s="38"/>
      <c r="E29" s="41" t="s">
        <v>361</v>
      </c>
      <c r="J29" s="40"/>
    </row>
    <row r="30" spans="1:16" ht="90" x14ac:dyDescent="0.25">
      <c r="A30" s="30" t="s">
        <v>48</v>
      </c>
      <c r="B30" s="38"/>
      <c r="E30" s="32" t="s">
        <v>362</v>
      </c>
      <c r="J30" s="40"/>
    </row>
    <row r="31" spans="1:16" x14ac:dyDescent="0.25">
      <c r="A31" s="30" t="s">
        <v>42</v>
      </c>
      <c r="B31" s="30">
        <v>6</v>
      </c>
      <c r="C31" s="31" t="s">
        <v>363</v>
      </c>
      <c r="D31" s="30" t="s">
        <v>44</v>
      </c>
      <c r="E31" s="32" t="s">
        <v>364</v>
      </c>
      <c r="F31" s="33" t="s">
        <v>59</v>
      </c>
      <c r="G31" s="34">
        <v>2</v>
      </c>
      <c r="H31" s="35">
        <v>0</v>
      </c>
      <c r="I31" s="36">
        <f>ROUND(G31*H31,P4)</f>
        <v>0</v>
      </c>
      <c r="J31" s="30"/>
      <c r="O31" s="37">
        <f>I31*0.21</f>
        <v>0</v>
      </c>
      <c r="P31">
        <v>3</v>
      </c>
    </row>
    <row r="32" spans="1:16" x14ac:dyDescent="0.25">
      <c r="A32" s="30" t="s">
        <v>47</v>
      </c>
      <c r="B32" s="38"/>
      <c r="E32" s="39" t="s">
        <v>44</v>
      </c>
      <c r="J32" s="40"/>
    </row>
    <row r="33" spans="1:16" ht="135" x14ac:dyDescent="0.25">
      <c r="A33" s="30" t="s">
        <v>48</v>
      </c>
      <c r="B33" s="38"/>
      <c r="E33" s="32" t="s">
        <v>365</v>
      </c>
      <c r="J33" s="40"/>
    </row>
    <row r="34" spans="1:16" x14ac:dyDescent="0.25">
      <c r="A34" s="30" t="s">
        <v>42</v>
      </c>
      <c r="B34" s="30">
        <v>7</v>
      </c>
      <c r="C34" s="31" t="s">
        <v>366</v>
      </c>
      <c r="D34" s="30" t="s">
        <v>44</v>
      </c>
      <c r="E34" s="32" t="s">
        <v>367</v>
      </c>
      <c r="F34" s="33" t="s">
        <v>59</v>
      </c>
      <c r="G34" s="34">
        <v>2</v>
      </c>
      <c r="H34" s="35">
        <v>0</v>
      </c>
      <c r="I34" s="36">
        <f>ROUND(G34*H34,P4)</f>
        <v>0</v>
      </c>
      <c r="J34" s="30"/>
      <c r="O34" s="37">
        <f>I34*0.21</f>
        <v>0</v>
      </c>
      <c r="P34">
        <v>3</v>
      </c>
    </row>
    <row r="35" spans="1:16" x14ac:dyDescent="0.25">
      <c r="A35" s="30" t="s">
        <v>47</v>
      </c>
      <c r="B35" s="38"/>
      <c r="E35" s="39" t="s">
        <v>44</v>
      </c>
      <c r="J35" s="40"/>
    </row>
    <row r="36" spans="1:16" ht="75" x14ac:dyDescent="0.25">
      <c r="A36" s="30" t="s">
        <v>48</v>
      </c>
      <c r="B36" s="38"/>
      <c r="E36" s="32" t="s">
        <v>357</v>
      </c>
      <c r="J36" s="40"/>
    </row>
    <row r="37" spans="1:16" x14ac:dyDescent="0.25">
      <c r="A37" s="30" t="s">
        <v>42</v>
      </c>
      <c r="B37" s="30">
        <v>8</v>
      </c>
      <c r="C37" s="31" t="s">
        <v>368</v>
      </c>
      <c r="D37" s="30" t="s">
        <v>44</v>
      </c>
      <c r="E37" s="32" t="s">
        <v>369</v>
      </c>
      <c r="F37" s="33" t="s">
        <v>360</v>
      </c>
      <c r="G37" s="34">
        <v>240</v>
      </c>
      <c r="H37" s="35">
        <v>0</v>
      </c>
      <c r="I37" s="36">
        <f>ROUND(G37*H37,P4)</f>
        <v>0</v>
      </c>
      <c r="J37" s="30"/>
      <c r="O37" s="37">
        <f>I37*0.21</f>
        <v>0</v>
      </c>
      <c r="P37">
        <v>3</v>
      </c>
    </row>
    <row r="38" spans="1:16" x14ac:dyDescent="0.25">
      <c r="A38" s="30" t="s">
        <v>47</v>
      </c>
      <c r="B38" s="38"/>
      <c r="E38" s="39" t="s">
        <v>44</v>
      </c>
      <c r="J38" s="40"/>
    </row>
    <row r="39" spans="1:16" x14ac:dyDescent="0.25">
      <c r="A39" s="30" t="s">
        <v>94</v>
      </c>
      <c r="B39" s="38"/>
      <c r="E39" s="41" t="s">
        <v>370</v>
      </c>
      <c r="J39" s="40"/>
    </row>
    <row r="40" spans="1:16" ht="90" x14ac:dyDescent="0.25">
      <c r="A40" s="30" t="s">
        <v>48</v>
      </c>
      <c r="B40" s="38"/>
      <c r="E40" s="32" t="s">
        <v>371</v>
      </c>
      <c r="J40" s="40"/>
    </row>
    <row r="41" spans="1:16" x14ac:dyDescent="0.25">
      <c r="A41" s="30" t="s">
        <v>42</v>
      </c>
      <c r="B41" s="30">
        <v>9</v>
      </c>
      <c r="C41" s="31" t="s">
        <v>372</v>
      </c>
      <c r="D41" s="30" t="s">
        <v>44</v>
      </c>
      <c r="E41" s="32" t="s">
        <v>373</v>
      </c>
      <c r="F41" s="33" t="s">
        <v>59</v>
      </c>
      <c r="G41" s="34">
        <v>2</v>
      </c>
      <c r="H41" s="35">
        <v>0</v>
      </c>
      <c r="I41" s="36">
        <f>ROUND(G41*H41,P4)</f>
        <v>0</v>
      </c>
      <c r="J41" s="30"/>
      <c r="O41" s="37">
        <f>I41*0.21</f>
        <v>0</v>
      </c>
      <c r="P41">
        <v>3</v>
      </c>
    </row>
    <row r="42" spans="1:16" x14ac:dyDescent="0.25">
      <c r="A42" s="30" t="s">
        <v>47</v>
      </c>
      <c r="B42" s="38"/>
      <c r="E42" s="39" t="s">
        <v>44</v>
      </c>
      <c r="J42" s="40"/>
    </row>
    <row r="43" spans="1:16" ht="120" x14ac:dyDescent="0.25">
      <c r="A43" s="30" t="s">
        <v>48</v>
      </c>
      <c r="B43" s="38"/>
      <c r="E43" s="32" t="s">
        <v>374</v>
      </c>
      <c r="J43" s="40"/>
    </row>
    <row r="44" spans="1:16" x14ac:dyDescent="0.25">
      <c r="A44" s="30" t="s">
        <v>42</v>
      </c>
      <c r="B44" s="30">
        <v>10</v>
      </c>
      <c r="C44" s="31" t="s">
        <v>375</v>
      </c>
      <c r="D44" s="30" t="s">
        <v>44</v>
      </c>
      <c r="E44" s="32" t="s">
        <v>376</v>
      </c>
      <c r="F44" s="33" t="s">
        <v>59</v>
      </c>
      <c r="G44" s="34">
        <v>2</v>
      </c>
      <c r="H44" s="35">
        <v>0</v>
      </c>
      <c r="I44" s="36">
        <f>ROUND(G44*H44,P4)</f>
        <v>0</v>
      </c>
      <c r="J44" s="30"/>
      <c r="O44" s="37">
        <f>I44*0.21</f>
        <v>0</v>
      </c>
      <c r="P44">
        <v>3</v>
      </c>
    </row>
    <row r="45" spans="1:16" x14ac:dyDescent="0.25">
      <c r="A45" s="30" t="s">
        <v>47</v>
      </c>
      <c r="B45" s="38"/>
      <c r="E45" s="39" t="s">
        <v>44</v>
      </c>
      <c r="J45" s="40"/>
    </row>
    <row r="46" spans="1:16" ht="75" x14ac:dyDescent="0.25">
      <c r="A46" s="30" t="s">
        <v>48</v>
      </c>
      <c r="B46" s="38"/>
      <c r="E46" s="32" t="s">
        <v>357</v>
      </c>
      <c r="J46" s="40"/>
    </row>
    <row r="47" spans="1:16" x14ac:dyDescent="0.25">
      <c r="A47" s="30" t="s">
        <v>42</v>
      </c>
      <c r="B47" s="30">
        <v>11</v>
      </c>
      <c r="C47" s="31" t="s">
        <v>377</v>
      </c>
      <c r="D47" s="30" t="s">
        <v>44</v>
      </c>
      <c r="E47" s="32" t="s">
        <v>378</v>
      </c>
      <c r="F47" s="33" t="s">
        <v>360</v>
      </c>
      <c r="G47" s="34">
        <v>240</v>
      </c>
      <c r="H47" s="35">
        <v>0</v>
      </c>
      <c r="I47" s="36">
        <f>ROUND(G47*H47,P4)</f>
        <v>0</v>
      </c>
      <c r="J47" s="30"/>
      <c r="O47" s="37">
        <f>I47*0.21</f>
        <v>0</v>
      </c>
      <c r="P47">
        <v>3</v>
      </c>
    </row>
    <row r="48" spans="1:16" x14ac:dyDescent="0.25">
      <c r="A48" s="30" t="s">
        <v>47</v>
      </c>
      <c r="B48" s="38"/>
      <c r="E48" s="39" t="s">
        <v>44</v>
      </c>
      <c r="J48" s="40"/>
    </row>
    <row r="49" spans="1:16" x14ac:dyDescent="0.25">
      <c r="A49" s="30" t="s">
        <v>94</v>
      </c>
      <c r="B49" s="38"/>
      <c r="E49" s="41" t="s">
        <v>370</v>
      </c>
      <c r="J49" s="40"/>
    </row>
    <row r="50" spans="1:16" ht="90" x14ac:dyDescent="0.25">
      <c r="A50" s="30" t="s">
        <v>48</v>
      </c>
      <c r="B50" s="38"/>
      <c r="E50" s="32" t="s">
        <v>371</v>
      </c>
      <c r="J50" s="40"/>
    </row>
    <row r="51" spans="1:16" x14ac:dyDescent="0.25">
      <c r="A51" s="24" t="s">
        <v>39</v>
      </c>
      <c r="B51" s="25"/>
      <c r="C51" s="26" t="s">
        <v>161</v>
      </c>
      <c r="D51" s="27"/>
      <c r="E51" s="24" t="s">
        <v>162</v>
      </c>
      <c r="F51" s="27"/>
      <c r="G51" s="27"/>
      <c r="H51" s="27"/>
      <c r="I51" s="28">
        <f>SUMIFS(I52:I55,A52:A55,"P")</f>
        <v>0</v>
      </c>
      <c r="J51" s="29"/>
    </row>
    <row r="52" spans="1:16" x14ac:dyDescent="0.25">
      <c r="A52" s="30" t="s">
        <v>42</v>
      </c>
      <c r="B52" s="30">
        <v>12</v>
      </c>
      <c r="C52" s="31" t="s">
        <v>328</v>
      </c>
      <c r="D52" s="30" t="s">
        <v>44</v>
      </c>
      <c r="E52" s="32" t="s">
        <v>329</v>
      </c>
      <c r="F52" s="33" t="s">
        <v>137</v>
      </c>
      <c r="G52" s="34">
        <v>792</v>
      </c>
      <c r="H52" s="35">
        <v>0</v>
      </c>
      <c r="I52" s="36">
        <f>ROUND(G52*H52,P4)</f>
        <v>0</v>
      </c>
      <c r="J52" s="30"/>
      <c r="O52" s="37">
        <f>I52*0.21</f>
        <v>0</v>
      </c>
      <c r="P52">
        <v>3</v>
      </c>
    </row>
    <row r="53" spans="1:16" ht="45" x14ac:dyDescent="0.25">
      <c r="A53" s="30" t="s">
        <v>47</v>
      </c>
      <c r="B53" s="38"/>
      <c r="E53" s="32" t="s">
        <v>379</v>
      </c>
      <c r="J53" s="40"/>
    </row>
    <row r="54" spans="1:16" x14ac:dyDescent="0.25">
      <c r="A54" s="30" t="s">
        <v>94</v>
      </c>
      <c r="B54" s="38"/>
      <c r="E54" s="41" t="s">
        <v>344</v>
      </c>
      <c r="J54" s="40"/>
    </row>
    <row r="55" spans="1:16" ht="120" x14ac:dyDescent="0.25">
      <c r="A55" s="30" t="s">
        <v>48</v>
      </c>
      <c r="B55" s="42"/>
      <c r="C55" s="43"/>
      <c r="D55" s="43"/>
      <c r="E55" s="32" t="s">
        <v>317</v>
      </c>
      <c r="F55" s="43"/>
      <c r="G55" s="43"/>
      <c r="H55" s="43"/>
      <c r="I55" s="43"/>
      <c r="J55" s="44"/>
    </row>
  </sheetData>
  <sheetProtection algorithmName="SHA-512" hashValue="ubm65QYgGcMaUluwWlrr3LX7aGLOhiqzaribmMnPreC1Vq5BOGcDiy7YKqqertvGJ1dMvIv3IfzCxfC+LHZ8qA==" saltValue="mA16rQlBh/eSfiyfLGFtk2lVpBmk95NCs2ovtdxkpfqxxp44mHgUOkcofUBvymzbz3SkWni8a2pL2IrX8Mmh3g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6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83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x14ac:dyDescent="0.25">
      <c r="A3" s="3" t="s">
        <v>22</v>
      </c>
      <c r="B3" s="16" t="s">
        <v>23</v>
      </c>
      <c r="C3" s="48" t="s">
        <v>24</v>
      </c>
      <c r="D3" s="49"/>
      <c r="E3" s="17" t="s">
        <v>25</v>
      </c>
      <c r="F3" s="3"/>
      <c r="G3" s="3"/>
      <c r="H3" s="18" t="s">
        <v>19</v>
      </c>
      <c r="I3" s="19">
        <f>SUMIFS(I8:I283,A8:A283,"SD")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48" t="s">
        <v>19</v>
      </c>
      <c r="D4" s="49"/>
      <c r="E4" s="17" t="s">
        <v>20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28</v>
      </c>
      <c r="B5" s="51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/>
      <c r="J5" s="53" t="s">
        <v>36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37</v>
      </c>
      <c r="I6" s="7" t="s">
        <v>38</v>
      </c>
      <c r="J6" s="53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57</v>
      </c>
      <c r="D8" s="27"/>
      <c r="E8" s="24" t="s">
        <v>117</v>
      </c>
      <c r="F8" s="27"/>
      <c r="G8" s="27"/>
      <c r="H8" s="27"/>
      <c r="I8" s="28">
        <f>SUMIFS(I9:I12,A9:A12,"P")</f>
        <v>0</v>
      </c>
      <c r="J8" s="29"/>
    </row>
    <row r="9" spans="1:16" x14ac:dyDescent="0.25">
      <c r="A9" s="30" t="s">
        <v>42</v>
      </c>
      <c r="B9" s="30">
        <v>1</v>
      </c>
      <c r="C9" s="31" t="s">
        <v>380</v>
      </c>
      <c r="D9" s="30" t="s">
        <v>44</v>
      </c>
      <c r="E9" s="32" t="s">
        <v>381</v>
      </c>
      <c r="F9" s="33" t="s">
        <v>120</v>
      </c>
      <c r="G9" s="34">
        <v>33.569000000000003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ht="60" x14ac:dyDescent="0.25">
      <c r="A10" s="30" t="s">
        <v>47</v>
      </c>
      <c r="B10" s="38"/>
      <c r="E10" s="32" t="s">
        <v>382</v>
      </c>
      <c r="J10" s="40"/>
    </row>
    <row r="11" spans="1:16" x14ac:dyDescent="0.25">
      <c r="A11" s="30" t="s">
        <v>94</v>
      </c>
      <c r="B11" s="38"/>
      <c r="E11" s="41" t="s">
        <v>383</v>
      </c>
      <c r="J11" s="40"/>
    </row>
    <row r="12" spans="1:16" ht="375" x14ac:dyDescent="0.25">
      <c r="A12" s="30" t="s">
        <v>48</v>
      </c>
      <c r="B12" s="38"/>
      <c r="E12" s="32" t="s">
        <v>384</v>
      </c>
      <c r="J12" s="40"/>
    </row>
    <row r="13" spans="1:16" x14ac:dyDescent="0.25">
      <c r="A13" s="24" t="s">
        <v>39</v>
      </c>
      <c r="B13" s="25"/>
      <c r="C13" s="26" t="s">
        <v>385</v>
      </c>
      <c r="D13" s="27"/>
      <c r="E13" s="24" t="s">
        <v>386</v>
      </c>
      <c r="F13" s="27"/>
      <c r="G13" s="27"/>
      <c r="H13" s="27"/>
      <c r="I13" s="28">
        <f>SUMIFS(I14:I40,A14:A40,"P")</f>
        <v>0</v>
      </c>
      <c r="J13" s="29"/>
    </row>
    <row r="14" spans="1:16" x14ac:dyDescent="0.25">
      <c r="A14" s="30" t="s">
        <v>42</v>
      </c>
      <c r="B14" s="30">
        <v>2</v>
      </c>
      <c r="C14" s="31" t="s">
        <v>387</v>
      </c>
      <c r="D14" s="30" t="s">
        <v>44</v>
      </c>
      <c r="E14" s="32" t="s">
        <v>388</v>
      </c>
      <c r="F14" s="33" t="s">
        <v>92</v>
      </c>
      <c r="G14" s="34">
        <v>672</v>
      </c>
      <c r="H14" s="35">
        <v>0</v>
      </c>
      <c r="I14" s="36">
        <f>ROUND(G14*H14,P4)</f>
        <v>0</v>
      </c>
      <c r="J14" s="30"/>
      <c r="O14" s="37">
        <f>I14*0.21</f>
        <v>0</v>
      </c>
      <c r="P14">
        <v>3</v>
      </c>
    </row>
    <row r="15" spans="1:16" x14ac:dyDescent="0.25">
      <c r="A15" s="30" t="s">
        <v>47</v>
      </c>
      <c r="B15" s="38"/>
      <c r="E15" s="39" t="s">
        <v>44</v>
      </c>
      <c r="J15" s="40"/>
    </row>
    <row r="16" spans="1:16" x14ac:dyDescent="0.25">
      <c r="A16" s="30" t="s">
        <v>94</v>
      </c>
      <c r="B16" s="38"/>
      <c r="E16" s="41" t="s">
        <v>389</v>
      </c>
      <c r="J16" s="40"/>
    </row>
    <row r="17" spans="1:16" ht="45" x14ac:dyDescent="0.25">
      <c r="A17" s="30" t="s">
        <v>48</v>
      </c>
      <c r="B17" s="38"/>
      <c r="E17" s="32" t="s">
        <v>390</v>
      </c>
      <c r="J17" s="40"/>
    </row>
    <row r="18" spans="1:16" x14ac:dyDescent="0.25">
      <c r="A18" s="30" t="s">
        <v>42</v>
      </c>
      <c r="B18" s="30">
        <v>3</v>
      </c>
      <c r="C18" s="31" t="s">
        <v>391</v>
      </c>
      <c r="D18" s="30" t="s">
        <v>44</v>
      </c>
      <c r="E18" s="32" t="s">
        <v>392</v>
      </c>
      <c r="F18" s="33" t="s">
        <v>286</v>
      </c>
      <c r="G18" s="34">
        <v>24</v>
      </c>
      <c r="H18" s="35">
        <v>0</v>
      </c>
      <c r="I18" s="36">
        <f>ROUND(G18*H18,P4)</f>
        <v>0</v>
      </c>
      <c r="J18" s="30"/>
      <c r="O18" s="37">
        <f>I18*0.21</f>
        <v>0</v>
      </c>
      <c r="P18">
        <v>3</v>
      </c>
    </row>
    <row r="19" spans="1:16" ht="75" x14ac:dyDescent="0.25">
      <c r="A19" s="30" t="s">
        <v>47</v>
      </c>
      <c r="B19" s="38"/>
      <c r="E19" s="32" t="s">
        <v>393</v>
      </c>
      <c r="J19" s="40"/>
    </row>
    <row r="20" spans="1:16" x14ac:dyDescent="0.25">
      <c r="A20" s="30" t="s">
        <v>94</v>
      </c>
      <c r="B20" s="38"/>
      <c r="E20" s="41" t="s">
        <v>394</v>
      </c>
      <c r="J20" s="40"/>
    </row>
    <row r="21" spans="1:16" ht="120" x14ac:dyDescent="0.25">
      <c r="A21" s="30" t="s">
        <v>48</v>
      </c>
      <c r="B21" s="38"/>
      <c r="E21" s="32" t="s">
        <v>395</v>
      </c>
      <c r="J21" s="40"/>
    </row>
    <row r="22" spans="1:16" x14ac:dyDescent="0.25">
      <c r="A22" s="30" t="s">
        <v>42</v>
      </c>
      <c r="B22" s="30">
        <v>4</v>
      </c>
      <c r="C22" s="31" t="s">
        <v>396</v>
      </c>
      <c r="D22" s="30" t="s">
        <v>44</v>
      </c>
      <c r="E22" s="32" t="s">
        <v>397</v>
      </c>
      <c r="F22" s="33" t="s">
        <v>46</v>
      </c>
      <c r="G22" s="34">
        <v>1</v>
      </c>
      <c r="H22" s="35">
        <v>0</v>
      </c>
      <c r="I22" s="36">
        <f>ROUND(G22*H22,P4)</f>
        <v>0</v>
      </c>
      <c r="J22" s="30"/>
      <c r="O22" s="37">
        <f>I22*0.21</f>
        <v>0</v>
      </c>
      <c r="P22">
        <v>3</v>
      </c>
    </row>
    <row r="23" spans="1:16" ht="30" x14ac:dyDescent="0.25">
      <c r="A23" s="30" t="s">
        <v>47</v>
      </c>
      <c r="B23" s="38"/>
      <c r="E23" s="32" t="s">
        <v>398</v>
      </c>
      <c r="J23" s="40"/>
    </row>
    <row r="24" spans="1:16" x14ac:dyDescent="0.25">
      <c r="A24" s="30" t="s">
        <v>48</v>
      </c>
      <c r="B24" s="38"/>
      <c r="E24" s="39" t="s">
        <v>44</v>
      </c>
      <c r="J24" s="40"/>
    </row>
    <row r="25" spans="1:16" x14ac:dyDescent="0.25">
      <c r="A25" s="30" t="s">
        <v>42</v>
      </c>
      <c r="B25" s="30">
        <v>5</v>
      </c>
      <c r="C25" s="31" t="s">
        <v>399</v>
      </c>
      <c r="D25" s="30" t="s">
        <v>44</v>
      </c>
      <c r="E25" s="32" t="s">
        <v>400</v>
      </c>
      <c r="F25" s="33" t="s">
        <v>120</v>
      </c>
      <c r="G25" s="34">
        <v>1.1299999999999999</v>
      </c>
      <c r="H25" s="35">
        <v>0</v>
      </c>
      <c r="I25" s="36">
        <f>ROUND(G25*H25,P4)</f>
        <v>0</v>
      </c>
      <c r="J25" s="30"/>
      <c r="O25" s="37">
        <f>I25*0.21</f>
        <v>0</v>
      </c>
      <c r="P25">
        <v>3</v>
      </c>
    </row>
    <row r="26" spans="1:16" x14ac:dyDescent="0.25">
      <c r="A26" s="30" t="s">
        <v>47</v>
      </c>
      <c r="B26" s="38"/>
      <c r="E26" s="39" t="s">
        <v>44</v>
      </c>
      <c r="J26" s="40"/>
    </row>
    <row r="27" spans="1:16" x14ac:dyDescent="0.25">
      <c r="A27" s="30" t="s">
        <v>94</v>
      </c>
      <c r="B27" s="38"/>
      <c r="E27" s="41" t="s">
        <v>401</v>
      </c>
      <c r="J27" s="40"/>
    </row>
    <row r="28" spans="1:16" ht="30" x14ac:dyDescent="0.25">
      <c r="A28" s="30" t="s">
        <v>48</v>
      </c>
      <c r="B28" s="38"/>
      <c r="E28" s="32" t="s">
        <v>402</v>
      </c>
      <c r="J28" s="40"/>
    </row>
    <row r="29" spans="1:16" x14ac:dyDescent="0.25">
      <c r="A29" s="30" t="s">
        <v>42</v>
      </c>
      <c r="B29" s="30">
        <v>6</v>
      </c>
      <c r="C29" s="31" t="s">
        <v>403</v>
      </c>
      <c r="D29" s="30" t="s">
        <v>44</v>
      </c>
      <c r="E29" s="32" t="s">
        <v>404</v>
      </c>
      <c r="F29" s="33" t="s">
        <v>120</v>
      </c>
      <c r="G29" s="34">
        <v>1.8</v>
      </c>
      <c r="H29" s="35">
        <v>0</v>
      </c>
      <c r="I29" s="36">
        <f>ROUND(G29*H29,P4)</f>
        <v>0</v>
      </c>
      <c r="J29" s="30"/>
      <c r="O29" s="37">
        <f>I29*0.21</f>
        <v>0</v>
      </c>
      <c r="P29">
        <v>3</v>
      </c>
    </row>
    <row r="30" spans="1:16" ht="30" x14ac:dyDescent="0.25">
      <c r="A30" s="30" t="s">
        <v>47</v>
      </c>
      <c r="B30" s="38"/>
      <c r="E30" s="32" t="s">
        <v>405</v>
      </c>
      <c r="J30" s="40"/>
    </row>
    <row r="31" spans="1:16" x14ac:dyDescent="0.25">
      <c r="A31" s="30" t="s">
        <v>94</v>
      </c>
      <c r="B31" s="38"/>
      <c r="E31" s="41" t="s">
        <v>406</v>
      </c>
      <c r="J31" s="40"/>
    </row>
    <row r="32" spans="1:16" ht="390" x14ac:dyDescent="0.25">
      <c r="A32" s="30" t="s">
        <v>48</v>
      </c>
      <c r="B32" s="38"/>
      <c r="E32" s="32" t="s">
        <v>407</v>
      </c>
      <c r="J32" s="40"/>
    </row>
    <row r="33" spans="1:16" x14ac:dyDescent="0.25">
      <c r="A33" s="30" t="s">
        <v>42</v>
      </c>
      <c r="B33" s="30">
        <v>7</v>
      </c>
      <c r="C33" s="31" t="s">
        <v>408</v>
      </c>
      <c r="D33" s="30" t="s">
        <v>44</v>
      </c>
      <c r="E33" s="32" t="s">
        <v>409</v>
      </c>
      <c r="F33" s="33" t="s">
        <v>120</v>
      </c>
      <c r="G33" s="34">
        <v>1.0169999999999999</v>
      </c>
      <c r="H33" s="35">
        <v>0</v>
      </c>
      <c r="I33" s="36">
        <f>ROUND(G33*H33,P4)</f>
        <v>0</v>
      </c>
      <c r="J33" s="30"/>
      <c r="O33" s="37">
        <f>I33*0.21</f>
        <v>0</v>
      </c>
      <c r="P33">
        <v>3</v>
      </c>
    </row>
    <row r="34" spans="1:16" x14ac:dyDescent="0.25">
      <c r="A34" s="30" t="s">
        <v>47</v>
      </c>
      <c r="B34" s="38"/>
      <c r="E34" s="39" t="s">
        <v>44</v>
      </c>
      <c r="J34" s="40"/>
    </row>
    <row r="35" spans="1:16" x14ac:dyDescent="0.25">
      <c r="A35" s="30" t="s">
        <v>94</v>
      </c>
      <c r="B35" s="38"/>
      <c r="E35" s="41" t="s">
        <v>410</v>
      </c>
      <c r="J35" s="40"/>
    </row>
    <row r="36" spans="1:16" ht="300" x14ac:dyDescent="0.25">
      <c r="A36" s="30" t="s">
        <v>48</v>
      </c>
      <c r="B36" s="38"/>
      <c r="E36" s="32" t="s">
        <v>411</v>
      </c>
      <c r="J36" s="40"/>
    </row>
    <row r="37" spans="1:16" x14ac:dyDescent="0.25">
      <c r="A37" s="30" t="s">
        <v>42</v>
      </c>
      <c r="B37" s="30">
        <v>8</v>
      </c>
      <c r="C37" s="31" t="s">
        <v>412</v>
      </c>
      <c r="D37" s="30" t="s">
        <v>44</v>
      </c>
      <c r="E37" s="32" t="s">
        <v>413</v>
      </c>
      <c r="F37" s="33" t="s">
        <v>120</v>
      </c>
      <c r="G37" s="34">
        <v>0.90400000000000003</v>
      </c>
      <c r="H37" s="35">
        <v>0</v>
      </c>
      <c r="I37" s="36">
        <f>ROUND(G37*H37,P4)</f>
        <v>0</v>
      </c>
      <c r="J37" s="30"/>
      <c r="O37" s="37">
        <f>I37*0.21</f>
        <v>0</v>
      </c>
      <c r="P37">
        <v>3</v>
      </c>
    </row>
    <row r="38" spans="1:16" x14ac:dyDescent="0.25">
      <c r="A38" s="30" t="s">
        <v>47</v>
      </c>
      <c r="B38" s="38"/>
      <c r="E38" s="39" t="s">
        <v>44</v>
      </c>
      <c r="J38" s="40"/>
    </row>
    <row r="39" spans="1:16" x14ac:dyDescent="0.25">
      <c r="A39" s="30" t="s">
        <v>94</v>
      </c>
      <c r="B39" s="38"/>
      <c r="E39" s="41" t="s">
        <v>414</v>
      </c>
      <c r="J39" s="40"/>
    </row>
    <row r="40" spans="1:16" ht="60" x14ac:dyDescent="0.25">
      <c r="A40" s="30" t="s">
        <v>48</v>
      </c>
      <c r="B40" s="38"/>
      <c r="E40" s="32" t="s">
        <v>415</v>
      </c>
      <c r="J40" s="40"/>
    </row>
    <row r="41" spans="1:16" x14ac:dyDescent="0.25">
      <c r="A41" s="24" t="s">
        <v>39</v>
      </c>
      <c r="B41" s="25"/>
      <c r="C41" s="26" t="s">
        <v>416</v>
      </c>
      <c r="D41" s="27"/>
      <c r="E41" s="24" t="s">
        <v>417</v>
      </c>
      <c r="F41" s="27"/>
      <c r="G41" s="27"/>
      <c r="H41" s="27"/>
      <c r="I41" s="28">
        <f>SUMIFS(I42:I49,A42:A49,"P")</f>
        <v>0</v>
      </c>
      <c r="J41" s="29"/>
    </row>
    <row r="42" spans="1:16" x14ac:dyDescent="0.25">
      <c r="A42" s="30" t="s">
        <v>42</v>
      </c>
      <c r="B42" s="30">
        <v>9</v>
      </c>
      <c r="C42" s="31" t="s">
        <v>418</v>
      </c>
      <c r="D42" s="30" t="s">
        <v>44</v>
      </c>
      <c r="E42" s="32" t="s">
        <v>419</v>
      </c>
      <c r="F42" s="33" t="s">
        <v>286</v>
      </c>
      <c r="G42" s="34">
        <v>140</v>
      </c>
      <c r="H42" s="35">
        <v>0</v>
      </c>
      <c r="I42" s="36">
        <f>ROUND(G42*H42,P4)</f>
        <v>0</v>
      </c>
      <c r="J42" s="30"/>
      <c r="O42" s="37">
        <f>I42*0.21</f>
        <v>0</v>
      </c>
      <c r="P42">
        <v>3</v>
      </c>
    </row>
    <row r="43" spans="1:16" x14ac:dyDescent="0.25">
      <c r="A43" s="30" t="s">
        <v>47</v>
      </c>
      <c r="B43" s="38"/>
      <c r="E43" s="32" t="s">
        <v>420</v>
      </c>
      <c r="J43" s="40"/>
    </row>
    <row r="44" spans="1:16" x14ac:dyDescent="0.25">
      <c r="A44" s="30" t="s">
        <v>94</v>
      </c>
      <c r="B44" s="38"/>
      <c r="E44" s="41" t="s">
        <v>421</v>
      </c>
      <c r="J44" s="40"/>
    </row>
    <row r="45" spans="1:16" ht="135" x14ac:dyDescent="0.25">
      <c r="A45" s="30" t="s">
        <v>48</v>
      </c>
      <c r="B45" s="38"/>
      <c r="E45" s="32" t="s">
        <v>422</v>
      </c>
      <c r="J45" s="40"/>
    </row>
    <row r="46" spans="1:16" ht="30" x14ac:dyDescent="0.25">
      <c r="A46" s="30" t="s">
        <v>42</v>
      </c>
      <c r="B46" s="30">
        <v>10</v>
      </c>
      <c r="C46" s="31" t="s">
        <v>423</v>
      </c>
      <c r="D46" s="30" t="s">
        <v>44</v>
      </c>
      <c r="E46" s="32" t="s">
        <v>424</v>
      </c>
      <c r="F46" s="33" t="s">
        <v>286</v>
      </c>
      <c r="G46" s="34">
        <v>140</v>
      </c>
      <c r="H46" s="35">
        <v>0</v>
      </c>
      <c r="I46" s="36">
        <f>ROUND(G46*H46,P4)</f>
        <v>0</v>
      </c>
      <c r="J46" s="30"/>
      <c r="O46" s="37">
        <f>I46*0.21</f>
        <v>0</v>
      </c>
      <c r="P46">
        <v>3</v>
      </c>
    </row>
    <row r="47" spans="1:16" x14ac:dyDescent="0.25">
      <c r="A47" s="30" t="s">
        <v>47</v>
      </c>
      <c r="B47" s="38"/>
      <c r="E47" s="39" t="s">
        <v>44</v>
      </c>
      <c r="J47" s="40"/>
    </row>
    <row r="48" spans="1:16" x14ac:dyDescent="0.25">
      <c r="A48" s="30" t="s">
        <v>94</v>
      </c>
      <c r="B48" s="38"/>
      <c r="E48" s="41" t="s">
        <v>421</v>
      </c>
      <c r="J48" s="40"/>
    </row>
    <row r="49" spans="1:16" ht="105" x14ac:dyDescent="0.25">
      <c r="A49" s="30" t="s">
        <v>48</v>
      </c>
      <c r="B49" s="38"/>
      <c r="E49" s="32" t="s">
        <v>425</v>
      </c>
      <c r="J49" s="40"/>
    </row>
    <row r="50" spans="1:16" x14ac:dyDescent="0.25">
      <c r="A50" s="24" t="s">
        <v>39</v>
      </c>
      <c r="B50" s="25"/>
      <c r="C50" s="26" t="s">
        <v>426</v>
      </c>
      <c r="D50" s="27"/>
      <c r="E50" s="24" t="s">
        <v>427</v>
      </c>
      <c r="F50" s="27"/>
      <c r="G50" s="27"/>
      <c r="H50" s="27"/>
      <c r="I50" s="28">
        <f>SUMIFS(I51:I62,A51:A62,"P")</f>
        <v>0</v>
      </c>
      <c r="J50" s="29"/>
    </row>
    <row r="51" spans="1:16" x14ac:dyDescent="0.25">
      <c r="A51" s="30" t="s">
        <v>42</v>
      </c>
      <c r="B51" s="30">
        <v>11</v>
      </c>
      <c r="C51" s="31" t="s">
        <v>428</v>
      </c>
      <c r="D51" s="30" t="s">
        <v>44</v>
      </c>
      <c r="E51" s="32" t="s">
        <v>429</v>
      </c>
      <c r="F51" s="33" t="s">
        <v>120</v>
      </c>
      <c r="G51" s="34">
        <v>16.2</v>
      </c>
      <c r="H51" s="35">
        <v>0</v>
      </c>
      <c r="I51" s="36">
        <f>ROUND(G51*H51,P4)</f>
        <v>0</v>
      </c>
      <c r="J51" s="30"/>
      <c r="O51" s="37">
        <f>I51*0.21</f>
        <v>0</v>
      </c>
      <c r="P51">
        <v>3</v>
      </c>
    </row>
    <row r="52" spans="1:16" x14ac:dyDescent="0.25">
      <c r="A52" s="30" t="s">
        <v>47</v>
      </c>
      <c r="B52" s="38"/>
      <c r="E52" s="39" t="s">
        <v>44</v>
      </c>
      <c r="J52" s="40"/>
    </row>
    <row r="53" spans="1:16" x14ac:dyDescent="0.25">
      <c r="A53" s="30" t="s">
        <v>94</v>
      </c>
      <c r="B53" s="38"/>
      <c r="E53" s="41" t="s">
        <v>430</v>
      </c>
      <c r="J53" s="40"/>
    </row>
    <row r="54" spans="1:16" ht="409.5" x14ac:dyDescent="0.25">
      <c r="A54" s="30" t="s">
        <v>48</v>
      </c>
      <c r="B54" s="38"/>
      <c r="E54" s="32" t="s">
        <v>431</v>
      </c>
      <c r="J54" s="40"/>
    </row>
    <row r="55" spans="1:16" x14ac:dyDescent="0.25">
      <c r="A55" s="30" t="s">
        <v>42</v>
      </c>
      <c r="B55" s="30">
        <v>12</v>
      </c>
      <c r="C55" s="31" t="s">
        <v>432</v>
      </c>
      <c r="D55" s="30" t="s">
        <v>44</v>
      </c>
      <c r="E55" s="32" t="s">
        <v>433</v>
      </c>
      <c r="F55" s="33" t="s">
        <v>149</v>
      </c>
      <c r="G55" s="34">
        <v>2.4300000000000002</v>
      </c>
      <c r="H55" s="35">
        <v>0</v>
      </c>
      <c r="I55" s="36">
        <f>ROUND(G55*H55,P4)</f>
        <v>0</v>
      </c>
      <c r="J55" s="30"/>
      <c r="O55" s="37">
        <f>I55*0.21</f>
        <v>0</v>
      </c>
      <c r="P55">
        <v>3</v>
      </c>
    </row>
    <row r="56" spans="1:16" x14ac:dyDescent="0.25">
      <c r="A56" s="30" t="s">
        <v>47</v>
      </c>
      <c r="B56" s="38"/>
      <c r="E56" s="32" t="s">
        <v>434</v>
      </c>
      <c r="J56" s="40"/>
    </row>
    <row r="57" spans="1:16" x14ac:dyDescent="0.25">
      <c r="A57" s="30" t="s">
        <v>94</v>
      </c>
      <c r="B57" s="38"/>
      <c r="E57" s="41" t="s">
        <v>435</v>
      </c>
      <c r="J57" s="40"/>
    </row>
    <row r="58" spans="1:16" ht="375" x14ac:dyDescent="0.25">
      <c r="A58" s="30" t="s">
        <v>48</v>
      </c>
      <c r="B58" s="38"/>
      <c r="E58" s="32" t="s">
        <v>436</v>
      </c>
      <c r="J58" s="40"/>
    </row>
    <row r="59" spans="1:16" x14ac:dyDescent="0.25">
      <c r="A59" s="30" t="s">
        <v>42</v>
      </c>
      <c r="B59" s="30">
        <v>13</v>
      </c>
      <c r="C59" s="31" t="s">
        <v>280</v>
      </c>
      <c r="D59" s="30" t="s">
        <v>44</v>
      </c>
      <c r="E59" s="32" t="s">
        <v>281</v>
      </c>
      <c r="F59" s="33" t="s">
        <v>120</v>
      </c>
      <c r="G59" s="34">
        <v>8.1</v>
      </c>
      <c r="H59" s="35">
        <v>0</v>
      </c>
      <c r="I59" s="36">
        <f>ROUND(G59*H59,P4)</f>
        <v>0</v>
      </c>
      <c r="J59" s="30"/>
      <c r="O59" s="37">
        <f>I59*0.21</f>
        <v>0</v>
      </c>
      <c r="P59">
        <v>3</v>
      </c>
    </row>
    <row r="60" spans="1:16" ht="30" x14ac:dyDescent="0.25">
      <c r="A60" s="30" t="s">
        <v>47</v>
      </c>
      <c r="B60" s="38"/>
      <c r="E60" s="32" t="s">
        <v>437</v>
      </c>
      <c r="J60" s="40"/>
    </row>
    <row r="61" spans="1:16" x14ac:dyDescent="0.25">
      <c r="A61" s="30" t="s">
        <v>94</v>
      </c>
      <c r="B61" s="38"/>
      <c r="E61" s="41" t="s">
        <v>438</v>
      </c>
      <c r="J61" s="40"/>
    </row>
    <row r="62" spans="1:16" ht="409.5" x14ac:dyDescent="0.25">
      <c r="A62" s="30" t="s">
        <v>48</v>
      </c>
      <c r="B62" s="38"/>
      <c r="E62" s="32" t="s">
        <v>283</v>
      </c>
      <c r="J62" s="40"/>
    </row>
    <row r="63" spans="1:16" x14ac:dyDescent="0.25">
      <c r="A63" s="24" t="s">
        <v>39</v>
      </c>
      <c r="B63" s="25"/>
      <c r="C63" s="26" t="s">
        <v>63</v>
      </c>
      <c r="D63" s="27"/>
      <c r="E63" s="24" t="s">
        <v>439</v>
      </c>
      <c r="F63" s="27"/>
      <c r="G63" s="27"/>
      <c r="H63" s="27"/>
      <c r="I63" s="28">
        <f>SUMIFS(I64:I75,A64:A75,"P")</f>
        <v>0</v>
      </c>
      <c r="J63" s="29"/>
    </row>
    <row r="64" spans="1:16" x14ac:dyDescent="0.25">
      <c r="A64" s="30" t="s">
        <v>42</v>
      </c>
      <c r="B64" s="30">
        <v>14</v>
      </c>
      <c r="C64" s="31" t="s">
        <v>440</v>
      </c>
      <c r="D64" s="30" t="s">
        <v>57</v>
      </c>
      <c r="E64" s="32" t="s">
        <v>441</v>
      </c>
      <c r="F64" s="33" t="s">
        <v>120</v>
      </c>
      <c r="G64" s="34">
        <v>22.599</v>
      </c>
      <c r="H64" s="35">
        <v>0</v>
      </c>
      <c r="I64" s="36">
        <f>ROUND(G64*H64,P4)</f>
        <v>0</v>
      </c>
      <c r="J64" s="30"/>
      <c r="O64" s="37">
        <f>I64*0.21</f>
        <v>0</v>
      </c>
      <c r="P64">
        <v>3</v>
      </c>
    </row>
    <row r="65" spans="1:16" x14ac:dyDescent="0.25">
      <c r="A65" s="30" t="s">
        <v>47</v>
      </c>
      <c r="B65" s="38"/>
      <c r="E65" s="32" t="s">
        <v>442</v>
      </c>
      <c r="J65" s="40"/>
    </row>
    <row r="66" spans="1:16" x14ac:dyDescent="0.25">
      <c r="A66" s="30" t="s">
        <v>94</v>
      </c>
      <c r="B66" s="38"/>
      <c r="E66" s="41" t="s">
        <v>443</v>
      </c>
      <c r="J66" s="40"/>
    </row>
    <row r="67" spans="1:16" ht="409.5" x14ac:dyDescent="0.25">
      <c r="A67" s="30" t="s">
        <v>48</v>
      </c>
      <c r="B67" s="38"/>
      <c r="E67" s="32" t="s">
        <v>431</v>
      </c>
      <c r="J67" s="40"/>
    </row>
    <row r="68" spans="1:16" x14ac:dyDescent="0.25">
      <c r="A68" s="30" t="s">
        <v>42</v>
      </c>
      <c r="B68" s="30">
        <v>15</v>
      </c>
      <c r="C68" s="31" t="s">
        <v>440</v>
      </c>
      <c r="D68" s="30" t="s">
        <v>61</v>
      </c>
      <c r="E68" s="32" t="s">
        <v>441</v>
      </c>
      <c r="F68" s="33" t="s">
        <v>120</v>
      </c>
      <c r="G68" s="34">
        <v>9.8729999999999993</v>
      </c>
      <c r="H68" s="35">
        <v>0</v>
      </c>
      <c r="I68" s="36">
        <f>ROUND(G68*H68,P4)</f>
        <v>0</v>
      </c>
      <c r="J68" s="30"/>
      <c r="O68" s="37">
        <f>I68*0.21</f>
        <v>0</v>
      </c>
      <c r="P68">
        <v>3</v>
      </c>
    </row>
    <row r="69" spans="1:16" x14ac:dyDescent="0.25">
      <c r="A69" s="30" t="s">
        <v>47</v>
      </c>
      <c r="B69" s="38"/>
      <c r="E69" s="32" t="s">
        <v>444</v>
      </c>
      <c r="J69" s="40"/>
    </row>
    <row r="70" spans="1:16" x14ac:dyDescent="0.25">
      <c r="A70" s="30" t="s">
        <v>94</v>
      </c>
      <c r="B70" s="38"/>
      <c r="E70" s="41" t="s">
        <v>445</v>
      </c>
      <c r="J70" s="40"/>
    </row>
    <row r="71" spans="1:16" ht="409.5" x14ac:dyDescent="0.25">
      <c r="A71" s="30" t="s">
        <v>48</v>
      </c>
      <c r="B71" s="38"/>
      <c r="E71" s="32" t="s">
        <v>431</v>
      </c>
      <c r="J71" s="40"/>
    </row>
    <row r="72" spans="1:16" x14ac:dyDescent="0.25">
      <c r="A72" s="30" t="s">
        <v>42</v>
      </c>
      <c r="B72" s="30">
        <v>16</v>
      </c>
      <c r="C72" s="31" t="s">
        <v>446</v>
      </c>
      <c r="D72" s="30" t="s">
        <v>44</v>
      </c>
      <c r="E72" s="32" t="s">
        <v>447</v>
      </c>
      <c r="F72" s="33" t="s">
        <v>149</v>
      </c>
      <c r="G72" s="34">
        <v>4.8710000000000004</v>
      </c>
      <c r="H72" s="35">
        <v>0</v>
      </c>
      <c r="I72" s="36">
        <f>ROUND(G72*H72,P4)</f>
        <v>0</v>
      </c>
      <c r="J72" s="30"/>
      <c r="O72" s="37">
        <f>I72*0.21</f>
        <v>0</v>
      </c>
      <c r="P72">
        <v>3</v>
      </c>
    </row>
    <row r="73" spans="1:16" x14ac:dyDescent="0.25">
      <c r="A73" s="30" t="s">
        <v>47</v>
      </c>
      <c r="B73" s="38"/>
      <c r="E73" s="39" t="s">
        <v>44</v>
      </c>
      <c r="J73" s="40"/>
    </row>
    <row r="74" spans="1:16" x14ac:dyDescent="0.25">
      <c r="A74" s="30" t="s">
        <v>94</v>
      </c>
      <c r="B74" s="38"/>
      <c r="E74" s="41" t="s">
        <v>448</v>
      </c>
      <c r="J74" s="40"/>
    </row>
    <row r="75" spans="1:16" ht="375" x14ac:dyDescent="0.25">
      <c r="A75" s="30" t="s">
        <v>48</v>
      </c>
      <c r="B75" s="38"/>
      <c r="E75" s="32" t="s">
        <v>449</v>
      </c>
      <c r="J75" s="40"/>
    </row>
    <row r="76" spans="1:16" x14ac:dyDescent="0.25">
      <c r="A76" s="24" t="s">
        <v>39</v>
      </c>
      <c r="B76" s="25"/>
      <c r="C76" s="26" t="s">
        <v>450</v>
      </c>
      <c r="D76" s="27"/>
      <c r="E76" s="24" t="s">
        <v>451</v>
      </c>
      <c r="F76" s="27"/>
      <c r="G76" s="27"/>
      <c r="H76" s="27"/>
      <c r="I76" s="28">
        <f>SUMIFS(I77:I87,A77:A87,"P")</f>
        <v>0</v>
      </c>
      <c r="J76" s="29"/>
    </row>
    <row r="77" spans="1:16" x14ac:dyDescent="0.25">
      <c r="A77" s="30" t="s">
        <v>42</v>
      </c>
      <c r="B77" s="30">
        <v>17</v>
      </c>
      <c r="C77" s="31" t="s">
        <v>452</v>
      </c>
      <c r="D77" s="30" t="s">
        <v>44</v>
      </c>
      <c r="E77" s="32" t="s">
        <v>453</v>
      </c>
      <c r="F77" s="33" t="s">
        <v>120</v>
      </c>
      <c r="G77" s="34">
        <v>9.9710000000000001</v>
      </c>
      <c r="H77" s="35">
        <v>0</v>
      </c>
      <c r="I77" s="36">
        <f>ROUND(G77*H77,P4)</f>
        <v>0</v>
      </c>
      <c r="J77" s="30"/>
      <c r="O77" s="37">
        <f>I77*0.21</f>
        <v>0</v>
      </c>
      <c r="P77">
        <v>3</v>
      </c>
    </row>
    <row r="78" spans="1:16" x14ac:dyDescent="0.25">
      <c r="A78" s="30" t="s">
        <v>47</v>
      </c>
      <c r="B78" s="38"/>
      <c r="E78" s="39" t="s">
        <v>44</v>
      </c>
      <c r="J78" s="40"/>
    </row>
    <row r="79" spans="1:16" ht="30" x14ac:dyDescent="0.25">
      <c r="A79" s="30" t="s">
        <v>94</v>
      </c>
      <c r="B79" s="38"/>
      <c r="E79" s="41" t="s">
        <v>454</v>
      </c>
      <c r="J79" s="40"/>
    </row>
    <row r="80" spans="1:16" x14ac:dyDescent="0.25">
      <c r="A80" s="30" t="s">
        <v>94</v>
      </c>
      <c r="B80" s="38"/>
      <c r="E80" s="41" t="s">
        <v>455</v>
      </c>
      <c r="J80" s="40"/>
    </row>
    <row r="81" spans="1:16" ht="409.5" x14ac:dyDescent="0.25">
      <c r="A81" s="30" t="s">
        <v>48</v>
      </c>
      <c r="B81" s="38"/>
      <c r="E81" s="32" t="s">
        <v>431</v>
      </c>
      <c r="J81" s="40"/>
    </row>
    <row r="82" spans="1:16" x14ac:dyDescent="0.25">
      <c r="A82" s="30" t="s">
        <v>42</v>
      </c>
      <c r="B82" s="30">
        <v>18</v>
      </c>
      <c r="C82" s="31" t="s">
        <v>456</v>
      </c>
      <c r="D82" s="30" t="s">
        <v>44</v>
      </c>
      <c r="E82" s="32" t="s">
        <v>457</v>
      </c>
      <c r="F82" s="33" t="s">
        <v>149</v>
      </c>
      <c r="G82" s="34">
        <v>1.7949999999999999</v>
      </c>
      <c r="H82" s="35">
        <v>0</v>
      </c>
      <c r="I82" s="36">
        <f>ROUND(G82*H82,P4)</f>
        <v>0</v>
      </c>
      <c r="J82" s="30"/>
      <c r="O82" s="37">
        <f>I82*0.21</f>
        <v>0</v>
      </c>
      <c r="P82">
        <v>3</v>
      </c>
    </row>
    <row r="83" spans="1:16" x14ac:dyDescent="0.25">
      <c r="A83" s="30" t="s">
        <v>47</v>
      </c>
      <c r="B83" s="38"/>
      <c r="E83" s="39" t="s">
        <v>44</v>
      </c>
      <c r="J83" s="40"/>
    </row>
    <row r="84" spans="1:16" x14ac:dyDescent="0.25">
      <c r="A84" s="30" t="s">
        <v>94</v>
      </c>
      <c r="B84" s="38"/>
      <c r="E84" s="41" t="s">
        <v>458</v>
      </c>
      <c r="J84" s="40"/>
    </row>
    <row r="85" spans="1:16" x14ac:dyDescent="0.25">
      <c r="A85" s="30" t="s">
        <v>94</v>
      </c>
      <c r="B85" s="38"/>
      <c r="E85" s="41" t="s">
        <v>459</v>
      </c>
      <c r="J85" s="40"/>
    </row>
    <row r="86" spans="1:16" x14ac:dyDescent="0.25">
      <c r="A86" s="30" t="s">
        <v>94</v>
      </c>
      <c r="B86" s="38"/>
      <c r="E86" s="41" t="s">
        <v>460</v>
      </c>
      <c r="J86" s="40"/>
    </row>
    <row r="87" spans="1:16" ht="375" x14ac:dyDescent="0.25">
      <c r="A87" s="30" t="s">
        <v>48</v>
      </c>
      <c r="B87" s="38"/>
      <c r="E87" s="32" t="s">
        <v>449</v>
      </c>
      <c r="J87" s="40"/>
    </row>
    <row r="88" spans="1:16" x14ac:dyDescent="0.25">
      <c r="A88" s="24" t="s">
        <v>39</v>
      </c>
      <c r="B88" s="25"/>
      <c r="C88" s="26" t="s">
        <v>65</v>
      </c>
      <c r="D88" s="27"/>
      <c r="E88" s="24" t="s">
        <v>461</v>
      </c>
      <c r="F88" s="27"/>
      <c r="G88" s="27"/>
      <c r="H88" s="27"/>
      <c r="I88" s="28">
        <f>SUMIFS(I89:I108,A89:A108,"P")</f>
        <v>0</v>
      </c>
      <c r="J88" s="29"/>
    </row>
    <row r="89" spans="1:16" x14ac:dyDescent="0.25">
      <c r="A89" s="30" t="s">
        <v>42</v>
      </c>
      <c r="B89" s="30">
        <v>19</v>
      </c>
      <c r="C89" s="31" t="s">
        <v>462</v>
      </c>
      <c r="D89" s="30" t="s">
        <v>44</v>
      </c>
      <c r="E89" s="32" t="s">
        <v>463</v>
      </c>
      <c r="F89" s="33" t="s">
        <v>137</v>
      </c>
      <c r="G89" s="34">
        <v>73.691000000000003</v>
      </c>
      <c r="H89" s="35">
        <v>0</v>
      </c>
      <c r="I89" s="36">
        <f>ROUND(G89*H89,P4)</f>
        <v>0</v>
      </c>
      <c r="J89" s="30"/>
      <c r="O89" s="37">
        <f>I89*0.21</f>
        <v>0</v>
      </c>
      <c r="P89">
        <v>3</v>
      </c>
    </row>
    <row r="90" spans="1:16" ht="30" x14ac:dyDescent="0.25">
      <c r="A90" s="30" t="s">
        <v>47</v>
      </c>
      <c r="B90" s="38"/>
      <c r="E90" s="32" t="s">
        <v>464</v>
      </c>
      <c r="J90" s="40"/>
    </row>
    <row r="91" spans="1:16" ht="45" x14ac:dyDescent="0.25">
      <c r="A91" s="30" t="s">
        <v>94</v>
      </c>
      <c r="B91" s="38"/>
      <c r="E91" s="41" t="s">
        <v>465</v>
      </c>
      <c r="J91" s="40"/>
    </row>
    <row r="92" spans="1:16" ht="150" x14ac:dyDescent="0.25">
      <c r="A92" s="30" t="s">
        <v>48</v>
      </c>
      <c r="B92" s="38"/>
      <c r="E92" s="32" t="s">
        <v>466</v>
      </c>
      <c r="J92" s="40"/>
    </row>
    <row r="93" spans="1:16" x14ac:dyDescent="0.25">
      <c r="A93" s="30" t="s">
        <v>42</v>
      </c>
      <c r="B93" s="30">
        <v>20</v>
      </c>
      <c r="C93" s="31" t="s">
        <v>467</v>
      </c>
      <c r="D93" s="30" t="s">
        <v>44</v>
      </c>
      <c r="E93" s="32" t="s">
        <v>468</v>
      </c>
      <c r="F93" s="33" t="s">
        <v>120</v>
      </c>
      <c r="G93" s="34">
        <v>22.338999999999999</v>
      </c>
      <c r="H93" s="35">
        <v>0</v>
      </c>
      <c r="I93" s="36">
        <f>ROUND(G93*H93,P4)</f>
        <v>0</v>
      </c>
      <c r="J93" s="30"/>
      <c r="O93" s="37">
        <f>I93*0.21</f>
        <v>0</v>
      </c>
      <c r="P93">
        <v>3</v>
      </c>
    </row>
    <row r="94" spans="1:16" x14ac:dyDescent="0.25">
      <c r="A94" s="30" t="s">
        <v>47</v>
      </c>
      <c r="B94" s="38"/>
      <c r="E94" s="39" t="s">
        <v>44</v>
      </c>
      <c r="J94" s="40"/>
    </row>
    <row r="95" spans="1:16" x14ac:dyDescent="0.25">
      <c r="A95" s="30" t="s">
        <v>94</v>
      </c>
      <c r="B95" s="38"/>
      <c r="E95" s="41" t="s">
        <v>469</v>
      </c>
      <c r="J95" s="40"/>
    </row>
    <row r="96" spans="1:16" ht="409.5" x14ac:dyDescent="0.25">
      <c r="A96" s="30" t="s">
        <v>48</v>
      </c>
      <c r="B96" s="38"/>
      <c r="E96" s="32" t="s">
        <v>431</v>
      </c>
      <c r="J96" s="40"/>
    </row>
    <row r="97" spans="1:16" x14ac:dyDescent="0.25">
      <c r="A97" s="30" t="s">
        <v>42</v>
      </c>
      <c r="B97" s="30">
        <v>21</v>
      </c>
      <c r="C97" s="31" t="s">
        <v>470</v>
      </c>
      <c r="D97" s="30" t="s">
        <v>44</v>
      </c>
      <c r="E97" s="32" t="s">
        <v>471</v>
      </c>
      <c r="F97" s="33" t="s">
        <v>149</v>
      </c>
      <c r="G97" s="34">
        <v>3.351</v>
      </c>
      <c r="H97" s="35">
        <v>0</v>
      </c>
      <c r="I97" s="36">
        <f>ROUND(G97*H97,P4)</f>
        <v>0</v>
      </c>
      <c r="J97" s="30"/>
      <c r="O97" s="37">
        <f>I97*0.21</f>
        <v>0</v>
      </c>
      <c r="P97">
        <v>3</v>
      </c>
    </row>
    <row r="98" spans="1:16" x14ac:dyDescent="0.25">
      <c r="A98" s="30" t="s">
        <v>47</v>
      </c>
      <c r="B98" s="38"/>
      <c r="E98" s="39" t="s">
        <v>44</v>
      </c>
      <c r="J98" s="40"/>
    </row>
    <row r="99" spans="1:16" x14ac:dyDescent="0.25">
      <c r="A99" s="30" t="s">
        <v>94</v>
      </c>
      <c r="B99" s="38"/>
      <c r="E99" s="41" t="s">
        <v>472</v>
      </c>
      <c r="J99" s="40"/>
    </row>
    <row r="100" spans="1:16" ht="375" x14ac:dyDescent="0.25">
      <c r="A100" s="30" t="s">
        <v>48</v>
      </c>
      <c r="B100" s="38"/>
      <c r="E100" s="32" t="s">
        <v>449</v>
      </c>
      <c r="J100" s="40"/>
    </row>
    <row r="101" spans="1:16" x14ac:dyDescent="0.25">
      <c r="A101" s="30" t="s">
        <v>42</v>
      </c>
      <c r="B101" s="30">
        <v>22</v>
      </c>
      <c r="C101" s="31" t="s">
        <v>473</v>
      </c>
      <c r="D101" s="30" t="s">
        <v>44</v>
      </c>
      <c r="E101" s="32" t="s">
        <v>474</v>
      </c>
      <c r="F101" s="33" t="s">
        <v>120</v>
      </c>
      <c r="G101" s="34">
        <v>5.68</v>
      </c>
      <c r="H101" s="35">
        <v>0</v>
      </c>
      <c r="I101" s="36">
        <f>ROUND(G101*H101,P4)</f>
        <v>0</v>
      </c>
      <c r="J101" s="30"/>
      <c r="O101" s="37">
        <f>I101*0.21</f>
        <v>0</v>
      </c>
      <c r="P101">
        <v>3</v>
      </c>
    </row>
    <row r="102" spans="1:16" x14ac:dyDescent="0.25">
      <c r="A102" s="30" t="s">
        <v>47</v>
      </c>
      <c r="B102" s="38"/>
      <c r="E102" s="32" t="s">
        <v>475</v>
      </c>
      <c r="J102" s="40"/>
    </row>
    <row r="103" spans="1:16" x14ac:dyDescent="0.25">
      <c r="A103" s="30" t="s">
        <v>94</v>
      </c>
      <c r="B103" s="38"/>
      <c r="E103" s="41" t="s">
        <v>476</v>
      </c>
      <c r="J103" s="40"/>
    </row>
    <row r="104" spans="1:16" ht="409.5" x14ac:dyDescent="0.25">
      <c r="A104" s="30" t="s">
        <v>48</v>
      </c>
      <c r="B104" s="38"/>
      <c r="E104" s="32" t="s">
        <v>283</v>
      </c>
      <c r="J104" s="40"/>
    </row>
    <row r="105" spans="1:16" x14ac:dyDescent="0.25">
      <c r="A105" s="30" t="s">
        <v>42</v>
      </c>
      <c r="B105" s="30">
        <v>23</v>
      </c>
      <c r="C105" s="31" t="s">
        <v>477</v>
      </c>
      <c r="D105" s="30" t="s">
        <v>44</v>
      </c>
      <c r="E105" s="32" t="s">
        <v>478</v>
      </c>
      <c r="F105" s="33" t="s">
        <v>120</v>
      </c>
      <c r="G105" s="34">
        <v>18.46</v>
      </c>
      <c r="H105" s="35">
        <v>0</v>
      </c>
      <c r="I105" s="36">
        <f>ROUND(G105*H105,P4)</f>
        <v>0</v>
      </c>
      <c r="J105" s="30"/>
      <c r="O105" s="37">
        <f>I105*0.21</f>
        <v>0</v>
      </c>
      <c r="P105">
        <v>3</v>
      </c>
    </row>
    <row r="106" spans="1:16" x14ac:dyDescent="0.25">
      <c r="A106" s="30" t="s">
        <v>47</v>
      </c>
      <c r="B106" s="38"/>
      <c r="E106" s="32" t="s">
        <v>479</v>
      </c>
      <c r="J106" s="40"/>
    </row>
    <row r="107" spans="1:16" x14ac:dyDescent="0.25">
      <c r="A107" s="30" t="s">
        <v>94</v>
      </c>
      <c r="B107" s="38"/>
      <c r="E107" s="41" t="s">
        <v>480</v>
      </c>
      <c r="J107" s="40"/>
    </row>
    <row r="108" spans="1:16" ht="75" x14ac:dyDescent="0.25">
      <c r="A108" s="30" t="s">
        <v>48</v>
      </c>
      <c r="B108" s="38"/>
      <c r="E108" s="32" t="s">
        <v>481</v>
      </c>
      <c r="J108" s="40"/>
    </row>
    <row r="109" spans="1:16" x14ac:dyDescent="0.25">
      <c r="A109" s="24" t="s">
        <v>39</v>
      </c>
      <c r="B109" s="25"/>
      <c r="C109" s="26" t="s">
        <v>482</v>
      </c>
      <c r="D109" s="27"/>
      <c r="E109" s="24" t="s">
        <v>483</v>
      </c>
      <c r="F109" s="27"/>
      <c r="G109" s="27"/>
      <c r="H109" s="27"/>
      <c r="I109" s="28">
        <f>SUMIFS(I110:I146,A110:A146,"P")</f>
        <v>0</v>
      </c>
      <c r="J109" s="29"/>
    </row>
    <row r="110" spans="1:16" x14ac:dyDescent="0.25">
      <c r="A110" s="30" t="s">
        <v>42</v>
      </c>
      <c r="B110" s="30">
        <v>24</v>
      </c>
      <c r="C110" s="31" t="s">
        <v>484</v>
      </c>
      <c r="D110" s="30" t="s">
        <v>44</v>
      </c>
      <c r="E110" s="32" t="s">
        <v>485</v>
      </c>
      <c r="F110" s="33" t="s">
        <v>120</v>
      </c>
      <c r="G110" s="34">
        <v>8.2569999999999997</v>
      </c>
      <c r="H110" s="35">
        <v>0</v>
      </c>
      <c r="I110" s="36">
        <f>ROUND(G110*H110,P4)</f>
        <v>0</v>
      </c>
      <c r="J110" s="30"/>
      <c r="O110" s="37">
        <f>I110*0.21</f>
        <v>0</v>
      </c>
      <c r="P110">
        <v>3</v>
      </c>
    </row>
    <row r="111" spans="1:16" ht="45" x14ac:dyDescent="0.25">
      <c r="A111" s="30" t="s">
        <v>47</v>
      </c>
      <c r="B111" s="38"/>
      <c r="E111" s="32" t="s">
        <v>486</v>
      </c>
      <c r="J111" s="40"/>
    </row>
    <row r="112" spans="1:16" x14ac:dyDescent="0.25">
      <c r="A112" s="30" t="s">
        <v>94</v>
      </c>
      <c r="B112" s="38"/>
      <c r="E112" s="41" t="s">
        <v>487</v>
      </c>
      <c r="J112" s="40"/>
    </row>
    <row r="113" spans="1:16" ht="409.5" x14ac:dyDescent="0.25">
      <c r="A113" s="30" t="s">
        <v>48</v>
      </c>
      <c r="B113" s="38"/>
      <c r="E113" s="32" t="s">
        <v>488</v>
      </c>
      <c r="J113" s="40"/>
    </row>
    <row r="114" spans="1:16" x14ac:dyDescent="0.25">
      <c r="A114" s="30" t="s">
        <v>42</v>
      </c>
      <c r="B114" s="30">
        <v>25</v>
      </c>
      <c r="C114" s="31" t="s">
        <v>489</v>
      </c>
      <c r="D114" s="30" t="s">
        <v>44</v>
      </c>
      <c r="E114" s="32" t="s">
        <v>490</v>
      </c>
      <c r="F114" s="33" t="s">
        <v>120</v>
      </c>
      <c r="G114" s="34">
        <v>0.72899999999999998</v>
      </c>
      <c r="H114" s="35">
        <v>0</v>
      </c>
      <c r="I114" s="36">
        <f>ROUND(G114*H114,P4)</f>
        <v>0</v>
      </c>
      <c r="J114" s="30"/>
      <c r="O114" s="37">
        <f>I114*0.21</f>
        <v>0</v>
      </c>
      <c r="P114">
        <v>3</v>
      </c>
    </row>
    <row r="115" spans="1:16" x14ac:dyDescent="0.25">
      <c r="A115" s="30" t="s">
        <v>47</v>
      </c>
      <c r="B115" s="38"/>
      <c r="E115" s="39" t="s">
        <v>44</v>
      </c>
      <c r="J115" s="40"/>
    </row>
    <row r="116" spans="1:16" x14ac:dyDescent="0.25">
      <c r="A116" s="30" t="s">
        <v>94</v>
      </c>
      <c r="B116" s="38"/>
      <c r="E116" s="41" t="s">
        <v>491</v>
      </c>
      <c r="J116" s="40"/>
    </row>
    <row r="117" spans="1:16" ht="345" x14ac:dyDescent="0.25">
      <c r="A117" s="30" t="s">
        <v>48</v>
      </c>
      <c r="B117" s="38"/>
      <c r="E117" s="32" t="s">
        <v>492</v>
      </c>
      <c r="J117" s="40"/>
    </row>
    <row r="118" spans="1:16" x14ac:dyDescent="0.25">
      <c r="A118" s="30" t="s">
        <v>42</v>
      </c>
      <c r="B118" s="30">
        <v>26</v>
      </c>
      <c r="C118" s="31" t="s">
        <v>493</v>
      </c>
      <c r="D118" s="30" t="s">
        <v>44</v>
      </c>
      <c r="E118" s="32" t="s">
        <v>494</v>
      </c>
      <c r="F118" s="33" t="s">
        <v>120</v>
      </c>
      <c r="G118" s="34">
        <v>16.382999999999999</v>
      </c>
      <c r="H118" s="35">
        <v>0</v>
      </c>
      <c r="I118" s="36">
        <f>ROUND(G118*H118,P4)</f>
        <v>0</v>
      </c>
      <c r="J118" s="30"/>
      <c r="O118" s="37">
        <f>I118*0.21</f>
        <v>0</v>
      </c>
      <c r="P118">
        <v>3</v>
      </c>
    </row>
    <row r="119" spans="1:16" x14ac:dyDescent="0.25">
      <c r="A119" s="30" t="s">
        <v>47</v>
      </c>
      <c r="B119" s="38"/>
      <c r="E119" s="32" t="s">
        <v>495</v>
      </c>
      <c r="J119" s="40"/>
    </row>
    <row r="120" spans="1:16" x14ac:dyDescent="0.25">
      <c r="A120" s="30" t="s">
        <v>94</v>
      </c>
      <c r="B120" s="38"/>
      <c r="E120" s="41" t="s">
        <v>496</v>
      </c>
      <c r="J120" s="40"/>
    </row>
    <row r="121" spans="1:16" x14ac:dyDescent="0.25">
      <c r="A121" s="30" t="s">
        <v>94</v>
      </c>
      <c r="B121" s="38"/>
      <c r="E121" s="41" t="s">
        <v>497</v>
      </c>
      <c r="J121" s="40"/>
    </row>
    <row r="122" spans="1:16" x14ac:dyDescent="0.25">
      <c r="A122" s="30" t="s">
        <v>94</v>
      </c>
      <c r="B122" s="38"/>
      <c r="E122" s="41" t="s">
        <v>498</v>
      </c>
      <c r="J122" s="40"/>
    </row>
    <row r="123" spans="1:16" x14ac:dyDescent="0.25">
      <c r="A123" s="30" t="s">
        <v>94</v>
      </c>
      <c r="B123" s="38"/>
      <c r="E123" s="41" t="s">
        <v>499</v>
      </c>
      <c r="J123" s="40"/>
    </row>
    <row r="124" spans="1:16" ht="409.5" x14ac:dyDescent="0.25">
      <c r="A124" s="30" t="s">
        <v>48</v>
      </c>
      <c r="B124" s="38"/>
      <c r="E124" s="32" t="s">
        <v>283</v>
      </c>
      <c r="J124" s="40"/>
    </row>
    <row r="125" spans="1:16" x14ac:dyDescent="0.25">
      <c r="A125" s="30" t="s">
        <v>42</v>
      </c>
      <c r="B125" s="30">
        <v>27</v>
      </c>
      <c r="C125" s="31" t="s">
        <v>500</v>
      </c>
      <c r="D125" s="30" t="s">
        <v>44</v>
      </c>
      <c r="E125" s="32" t="s">
        <v>501</v>
      </c>
      <c r="F125" s="33" t="s">
        <v>120</v>
      </c>
      <c r="G125" s="34">
        <v>5.2039999999999997</v>
      </c>
      <c r="H125" s="35">
        <v>0</v>
      </c>
      <c r="I125" s="36">
        <f>ROUND(G125*H125,P4)</f>
        <v>0</v>
      </c>
      <c r="J125" s="30"/>
      <c r="O125" s="37">
        <f>I125*0.21</f>
        <v>0</v>
      </c>
      <c r="P125">
        <v>3</v>
      </c>
    </row>
    <row r="126" spans="1:16" x14ac:dyDescent="0.25">
      <c r="A126" s="30" t="s">
        <v>47</v>
      </c>
      <c r="B126" s="38"/>
      <c r="E126" s="39" t="s">
        <v>44</v>
      </c>
      <c r="J126" s="40"/>
    </row>
    <row r="127" spans="1:16" x14ac:dyDescent="0.25">
      <c r="A127" s="30" t="s">
        <v>94</v>
      </c>
      <c r="B127" s="38"/>
      <c r="E127" s="41" t="s">
        <v>502</v>
      </c>
      <c r="J127" s="40"/>
    </row>
    <row r="128" spans="1:16" ht="105" x14ac:dyDescent="0.25">
      <c r="A128" s="30" t="s">
        <v>48</v>
      </c>
      <c r="B128" s="38"/>
      <c r="E128" s="32" t="s">
        <v>503</v>
      </c>
      <c r="J128" s="40"/>
    </row>
    <row r="129" spans="1:16" x14ac:dyDescent="0.25">
      <c r="A129" s="30" t="s">
        <v>42</v>
      </c>
      <c r="B129" s="30">
        <v>28</v>
      </c>
      <c r="C129" s="31" t="s">
        <v>504</v>
      </c>
      <c r="D129" s="30" t="s">
        <v>44</v>
      </c>
      <c r="E129" s="32" t="s">
        <v>505</v>
      </c>
      <c r="F129" s="33" t="s">
        <v>120</v>
      </c>
      <c r="G129" s="34">
        <v>18.329999999999998</v>
      </c>
      <c r="H129" s="35">
        <v>0</v>
      </c>
      <c r="I129" s="36">
        <f>ROUND(G129*H129,P4)</f>
        <v>0</v>
      </c>
      <c r="J129" s="30"/>
      <c r="O129" s="37">
        <f>I129*0.21</f>
        <v>0</v>
      </c>
      <c r="P129">
        <v>3</v>
      </c>
    </row>
    <row r="130" spans="1:16" ht="75" x14ac:dyDescent="0.25">
      <c r="A130" s="30" t="s">
        <v>47</v>
      </c>
      <c r="B130" s="38"/>
      <c r="E130" s="32" t="s">
        <v>506</v>
      </c>
      <c r="J130" s="40"/>
    </row>
    <row r="131" spans="1:16" x14ac:dyDescent="0.25">
      <c r="A131" s="30" t="s">
        <v>94</v>
      </c>
      <c r="B131" s="38"/>
      <c r="E131" s="41" t="s">
        <v>507</v>
      </c>
      <c r="J131" s="40"/>
    </row>
    <row r="132" spans="1:16" ht="180" x14ac:dyDescent="0.25">
      <c r="A132" s="30" t="s">
        <v>48</v>
      </c>
      <c r="B132" s="38"/>
      <c r="E132" s="32" t="s">
        <v>508</v>
      </c>
      <c r="J132" s="40"/>
    </row>
    <row r="133" spans="1:16" x14ac:dyDescent="0.25">
      <c r="A133" s="30" t="s">
        <v>42</v>
      </c>
      <c r="B133" s="30">
        <v>29</v>
      </c>
      <c r="C133" s="31" t="s">
        <v>509</v>
      </c>
      <c r="D133" s="30" t="s">
        <v>44</v>
      </c>
      <c r="E133" s="32" t="s">
        <v>510</v>
      </c>
      <c r="F133" s="33" t="s">
        <v>137</v>
      </c>
      <c r="G133" s="34">
        <v>11.8</v>
      </c>
      <c r="H133" s="35">
        <v>0</v>
      </c>
      <c r="I133" s="36">
        <f>ROUND(G133*H133,P4)</f>
        <v>0</v>
      </c>
      <c r="J133" s="30"/>
      <c r="O133" s="37">
        <f>I133*0.21</f>
        <v>0</v>
      </c>
      <c r="P133">
        <v>3</v>
      </c>
    </row>
    <row r="134" spans="1:16" x14ac:dyDescent="0.25">
      <c r="A134" s="30" t="s">
        <v>47</v>
      </c>
      <c r="B134" s="38"/>
      <c r="E134" s="32" t="s">
        <v>511</v>
      </c>
      <c r="J134" s="40"/>
    </row>
    <row r="135" spans="1:16" x14ac:dyDescent="0.25">
      <c r="A135" s="30" t="s">
        <v>94</v>
      </c>
      <c r="B135" s="38"/>
      <c r="E135" s="41" t="s">
        <v>512</v>
      </c>
      <c r="J135" s="40"/>
    </row>
    <row r="136" spans="1:16" ht="150" x14ac:dyDescent="0.25">
      <c r="A136" s="30" t="s">
        <v>48</v>
      </c>
      <c r="B136" s="38"/>
      <c r="E136" s="32" t="s">
        <v>513</v>
      </c>
      <c r="J136" s="40"/>
    </row>
    <row r="137" spans="1:16" x14ac:dyDescent="0.25">
      <c r="A137" s="30" t="s">
        <v>42</v>
      </c>
      <c r="B137" s="30">
        <v>30</v>
      </c>
      <c r="C137" s="31" t="s">
        <v>514</v>
      </c>
      <c r="D137" s="30" t="s">
        <v>44</v>
      </c>
      <c r="E137" s="32" t="s">
        <v>515</v>
      </c>
      <c r="F137" s="33" t="s">
        <v>120</v>
      </c>
      <c r="G137" s="34">
        <v>22.498000000000001</v>
      </c>
      <c r="H137" s="35">
        <v>0</v>
      </c>
      <c r="I137" s="36">
        <f>ROUND(G137*H137,P4)</f>
        <v>0</v>
      </c>
      <c r="J137" s="30"/>
      <c r="O137" s="37">
        <f>I137*0.21</f>
        <v>0</v>
      </c>
      <c r="P137">
        <v>3</v>
      </c>
    </row>
    <row r="138" spans="1:16" x14ac:dyDescent="0.25">
      <c r="A138" s="30" t="s">
        <v>47</v>
      </c>
      <c r="B138" s="38"/>
      <c r="E138" s="39" t="s">
        <v>44</v>
      </c>
      <c r="J138" s="40"/>
    </row>
    <row r="139" spans="1:16" x14ac:dyDescent="0.25">
      <c r="A139" s="30" t="s">
        <v>94</v>
      </c>
      <c r="B139" s="38"/>
      <c r="E139" s="41" t="s">
        <v>516</v>
      </c>
      <c r="J139" s="40"/>
    </row>
    <row r="140" spans="1:16" x14ac:dyDescent="0.25">
      <c r="A140" s="30" t="s">
        <v>94</v>
      </c>
      <c r="B140" s="38"/>
      <c r="E140" s="41" t="s">
        <v>517</v>
      </c>
      <c r="J140" s="40"/>
    </row>
    <row r="141" spans="1:16" x14ac:dyDescent="0.25">
      <c r="A141" s="30" t="s">
        <v>94</v>
      </c>
      <c r="B141" s="38"/>
      <c r="E141" s="41" t="s">
        <v>518</v>
      </c>
      <c r="J141" s="40"/>
    </row>
    <row r="142" spans="1:16" ht="409.5" x14ac:dyDescent="0.25">
      <c r="A142" s="30" t="s">
        <v>48</v>
      </c>
      <c r="B142" s="38"/>
      <c r="E142" s="32" t="s">
        <v>519</v>
      </c>
      <c r="J142" s="40"/>
    </row>
    <row r="143" spans="1:16" x14ac:dyDescent="0.25">
      <c r="A143" s="30" t="s">
        <v>42</v>
      </c>
      <c r="B143" s="30">
        <v>31</v>
      </c>
      <c r="C143" s="31" t="s">
        <v>520</v>
      </c>
      <c r="D143" s="30" t="s">
        <v>44</v>
      </c>
      <c r="E143" s="32" t="s">
        <v>521</v>
      </c>
      <c r="F143" s="33" t="s">
        <v>137</v>
      </c>
      <c r="G143" s="34">
        <v>91.647999999999996</v>
      </c>
      <c r="H143" s="35">
        <v>0</v>
      </c>
      <c r="I143" s="36">
        <f>ROUND(G143*H143,P4)</f>
        <v>0</v>
      </c>
      <c r="J143" s="30"/>
      <c r="O143" s="37">
        <f>I143*0.21</f>
        <v>0</v>
      </c>
      <c r="P143">
        <v>3</v>
      </c>
    </row>
    <row r="144" spans="1:16" x14ac:dyDescent="0.25">
      <c r="A144" s="30" t="s">
        <v>47</v>
      </c>
      <c r="B144" s="38"/>
      <c r="E144" s="39" t="s">
        <v>44</v>
      </c>
      <c r="J144" s="40"/>
    </row>
    <row r="145" spans="1:16" x14ac:dyDescent="0.25">
      <c r="A145" s="30" t="s">
        <v>94</v>
      </c>
      <c r="B145" s="38"/>
      <c r="E145" s="41" t="s">
        <v>522</v>
      </c>
      <c r="J145" s="40"/>
    </row>
    <row r="146" spans="1:16" ht="135" x14ac:dyDescent="0.25">
      <c r="A146" s="30" t="s">
        <v>48</v>
      </c>
      <c r="B146" s="38"/>
      <c r="E146" s="32" t="s">
        <v>523</v>
      </c>
      <c r="J146" s="40"/>
    </row>
    <row r="147" spans="1:16" x14ac:dyDescent="0.25">
      <c r="A147" s="24" t="s">
        <v>39</v>
      </c>
      <c r="B147" s="25"/>
      <c r="C147" s="26" t="s">
        <v>223</v>
      </c>
      <c r="D147" s="27"/>
      <c r="E147" s="24" t="s">
        <v>224</v>
      </c>
      <c r="F147" s="27"/>
      <c r="G147" s="27"/>
      <c r="H147" s="27"/>
      <c r="I147" s="28">
        <f>SUMIFS(I148:I171,A148:A171,"P")</f>
        <v>0</v>
      </c>
      <c r="J147" s="29"/>
    </row>
    <row r="148" spans="1:16" x14ac:dyDescent="0.25">
      <c r="A148" s="30" t="s">
        <v>42</v>
      </c>
      <c r="B148" s="30">
        <v>32</v>
      </c>
      <c r="C148" s="31" t="s">
        <v>237</v>
      </c>
      <c r="D148" s="30" t="s">
        <v>44</v>
      </c>
      <c r="E148" s="32" t="s">
        <v>238</v>
      </c>
      <c r="F148" s="33" t="s">
        <v>137</v>
      </c>
      <c r="G148" s="34">
        <v>4.4329999999999998</v>
      </c>
      <c r="H148" s="35">
        <v>0</v>
      </c>
      <c r="I148" s="36">
        <f>ROUND(G148*H148,P4)</f>
        <v>0</v>
      </c>
      <c r="J148" s="30"/>
      <c r="O148" s="37">
        <f>I148*0.21</f>
        <v>0</v>
      </c>
      <c r="P148">
        <v>3</v>
      </c>
    </row>
    <row r="149" spans="1:16" x14ac:dyDescent="0.25">
      <c r="A149" s="30" t="s">
        <v>47</v>
      </c>
      <c r="B149" s="38"/>
      <c r="E149" s="39" t="s">
        <v>44</v>
      </c>
      <c r="J149" s="40"/>
    </row>
    <row r="150" spans="1:16" x14ac:dyDescent="0.25">
      <c r="A150" s="30" t="s">
        <v>94</v>
      </c>
      <c r="B150" s="38"/>
      <c r="E150" s="41" t="s">
        <v>524</v>
      </c>
      <c r="J150" s="40"/>
    </row>
    <row r="151" spans="1:16" ht="90" x14ac:dyDescent="0.25">
      <c r="A151" s="30" t="s">
        <v>48</v>
      </c>
      <c r="B151" s="38"/>
      <c r="E151" s="32" t="s">
        <v>234</v>
      </c>
      <c r="J151" s="40"/>
    </row>
    <row r="152" spans="1:16" x14ac:dyDescent="0.25">
      <c r="A152" s="30" t="s">
        <v>42</v>
      </c>
      <c r="B152" s="30">
        <v>33</v>
      </c>
      <c r="C152" s="31" t="s">
        <v>525</v>
      </c>
      <c r="D152" s="30" t="s">
        <v>44</v>
      </c>
      <c r="E152" s="32" t="s">
        <v>526</v>
      </c>
      <c r="F152" s="33" t="s">
        <v>137</v>
      </c>
      <c r="G152" s="34">
        <v>41.616</v>
      </c>
      <c r="H152" s="35">
        <v>0</v>
      </c>
      <c r="I152" s="36">
        <f>ROUND(G152*H152,P4)</f>
        <v>0</v>
      </c>
      <c r="J152" s="30"/>
      <c r="O152" s="37">
        <f>I152*0.21</f>
        <v>0</v>
      </c>
      <c r="P152">
        <v>3</v>
      </c>
    </row>
    <row r="153" spans="1:16" x14ac:dyDescent="0.25">
      <c r="A153" s="30" t="s">
        <v>47</v>
      </c>
      <c r="B153" s="38"/>
      <c r="E153" s="39" t="s">
        <v>44</v>
      </c>
      <c r="J153" s="40"/>
    </row>
    <row r="154" spans="1:16" x14ac:dyDescent="0.25">
      <c r="A154" s="30" t="s">
        <v>94</v>
      </c>
      <c r="B154" s="38"/>
      <c r="E154" s="41" t="s">
        <v>527</v>
      </c>
      <c r="J154" s="40"/>
    </row>
    <row r="155" spans="1:16" ht="120" x14ac:dyDescent="0.25">
      <c r="A155" s="30" t="s">
        <v>48</v>
      </c>
      <c r="B155" s="38"/>
      <c r="E155" s="32" t="s">
        <v>251</v>
      </c>
      <c r="J155" s="40"/>
    </row>
    <row r="156" spans="1:16" x14ac:dyDescent="0.25">
      <c r="A156" s="30" t="s">
        <v>42</v>
      </c>
      <c r="B156" s="30">
        <v>34</v>
      </c>
      <c r="C156" s="31" t="s">
        <v>528</v>
      </c>
      <c r="D156" s="30" t="s">
        <v>44</v>
      </c>
      <c r="E156" s="32" t="s">
        <v>529</v>
      </c>
      <c r="F156" s="33" t="s">
        <v>137</v>
      </c>
      <c r="G156" s="34">
        <v>41.616</v>
      </c>
      <c r="H156" s="35">
        <v>0</v>
      </c>
      <c r="I156" s="36">
        <f>ROUND(G156*H156,P4)</f>
        <v>0</v>
      </c>
      <c r="J156" s="30"/>
      <c r="O156" s="37">
        <f>I156*0.21</f>
        <v>0</v>
      </c>
      <c r="P156">
        <v>3</v>
      </c>
    </row>
    <row r="157" spans="1:16" x14ac:dyDescent="0.25">
      <c r="A157" s="30" t="s">
        <v>47</v>
      </c>
      <c r="B157" s="38"/>
      <c r="E157" s="39" t="s">
        <v>44</v>
      </c>
      <c r="J157" s="40"/>
    </row>
    <row r="158" spans="1:16" x14ac:dyDescent="0.25">
      <c r="A158" s="30" t="s">
        <v>94</v>
      </c>
      <c r="B158" s="38"/>
      <c r="E158" s="41" t="s">
        <v>530</v>
      </c>
      <c r="J158" s="40"/>
    </row>
    <row r="159" spans="1:16" ht="195" x14ac:dyDescent="0.25">
      <c r="A159" s="30" t="s">
        <v>48</v>
      </c>
      <c r="B159" s="38"/>
      <c r="E159" s="32" t="s">
        <v>261</v>
      </c>
      <c r="J159" s="40"/>
    </row>
    <row r="160" spans="1:16" x14ac:dyDescent="0.25">
      <c r="A160" s="30" t="s">
        <v>42</v>
      </c>
      <c r="B160" s="30">
        <v>35</v>
      </c>
      <c r="C160" s="31" t="s">
        <v>531</v>
      </c>
      <c r="D160" s="30" t="s">
        <v>44</v>
      </c>
      <c r="E160" s="32" t="s">
        <v>532</v>
      </c>
      <c r="F160" s="33" t="s">
        <v>137</v>
      </c>
      <c r="G160" s="34">
        <v>41.616</v>
      </c>
      <c r="H160" s="35">
        <v>0</v>
      </c>
      <c r="I160" s="36">
        <f>ROUND(G160*H160,P4)</f>
        <v>0</v>
      </c>
      <c r="J160" s="30"/>
      <c r="O160" s="37">
        <f>I160*0.21</f>
        <v>0</v>
      </c>
      <c r="P160">
        <v>3</v>
      </c>
    </row>
    <row r="161" spans="1:16" x14ac:dyDescent="0.25">
      <c r="A161" s="30" t="s">
        <v>47</v>
      </c>
      <c r="B161" s="38"/>
      <c r="E161" s="39" t="s">
        <v>44</v>
      </c>
      <c r="J161" s="40"/>
    </row>
    <row r="162" spans="1:16" x14ac:dyDescent="0.25">
      <c r="A162" s="30" t="s">
        <v>94</v>
      </c>
      <c r="B162" s="38"/>
      <c r="E162" s="41" t="s">
        <v>530</v>
      </c>
      <c r="J162" s="40"/>
    </row>
    <row r="163" spans="1:16" ht="195" x14ac:dyDescent="0.25">
      <c r="A163" s="30" t="s">
        <v>48</v>
      </c>
      <c r="B163" s="38"/>
      <c r="E163" s="32" t="s">
        <v>261</v>
      </c>
      <c r="J163" s="40"/>
    </row>
    <row r="164" spans="1:16" x14ac:dyDescent="0.25">
      <c r="A164" s="30" t="s">
        <v>42</v>
      </c>
      <c r="B164" s="30">
        <v>36</v>
      </c>
      <c r="C164" s="31" t="s">
        <v>533</v>
      </c>
      <c r="D164" s="30" t="s">
        <v>44</v>
      </c>
      <c r="E164" s="32" t="s">
        <v>534</v>
      </c>
      <c r="F164" s="33" t="s">
        <v>137</v>
      </c>
      <c r="G164" s="34">
        <v>39.534999999999997</v>
      </c>
      <c r="H164" s="35">
        <v>0</v>
      </c>
      <c r="I164" s="36">
        <f>ROUND(G164*H164,P4)</f>
        <v>0</v>
      </c>
      <c r="J164" s="30"/>
      <c r="O164" s="37">
        <f>I164*0.21</f>
        <v>0</v>
      </c>
      <c r="P164">
        <v>3</v>
      </c>
    </row>
    <row r="165" spans="1:16" x14ac:dyDescent="0.25">
      <c r="A165" s="30" t="s">
        <v>47</v>
      </c>
      <c r="B165" s="38"/>
      <c r="E165" s="39" t="s">
        <v>44</v>
      </c>
      <c r="J165" s="40"/>
    </row>
    <row r="166" spans="1:16" x14ac:dyDescent="0.25">
      <c r="A166" s="30" t="s">
        <v>94</v>
      </c>
      <c r="B166" s="38"/>
      <c r="E166" s="41" t="s">
        <v>535</v>
      </c>
      <c r="J166" s="40"/>
    </row>
    <row r="167" spans="1:16" ht="195" x14ac:dyDescent="0.25">
      <c r="A167" s="30" t="s">
        <v>48</v>
      </c>
      <c r="B167" s="38"/>
      <c r="E167" s="32" t="s">
        <v>261</v>
      </c>
      <c r="J167" s="40"/>
    </row>
    <row r="168" spans="1:16" x14ac:dyDescent="0.25">
      <c r="A168" s="30" t="s">
        <v>42</v>
      </c>
      <c r="B168" s="30">
        <v>37</v>
      </c>
      <c r="C168" s="31" t="s">
        <v>536</v>
      </c>
      <c r="D168" s="30" t="s">
        <v>44</v>
      </c>
      <c r="E168" s="32" t="s">
        <v>537</v>
      </c>
      <c r="F168" s="33" t="s">
        <v>137</v>
      </c>
      <c r="G168" s="34">
        <v>4.4329999999999998</v>
      </c>
      <c r="H168" s="35">
        <v>0</v>
      </c>
      <c r="I168" s="36">
        <f>ROUND(G168*H168,P4)</f>
        <v>0</v>
      </c>
      <c r="J168" s="30"/>
      <c r="O168" s="37">
        <f>I168*0.21</f>
        <v>0</v>
      </c>
      <c r="P168">
        <v>3</v>
      </c>
    </row>
    <row r="169" spans="1:16" ht="30" x14ac:dyDescent="0.25">
      <c r="A169" s="30" t="s">
        <v>47</v>
      </c>
      <c r="B169" s="38"/>
      <c r="E169" s="32" t="s">
        <v>538</v>
      </c>
      <c r="J169" s="40"/>
    </row>
    <row r="170" spans="1:16" x14ac:dyDescent="0.25">
      <c r="A170" s="30" t="s">
        <v>94</v>
      </c>
      <c r="B170" s="38"/>
      <c r="E170" s="41" t="s">
        <v>524</v>
      </c>
      <c r="J170" s="40"/>
    </row>
    <row r="171" spans="1:16" ht="225" x14ac:dyDescent="0.25">
      <c r="A171" s="30" t="s">
        <v>48</v>
      </c>
      <c r="B171" s="38"/>
      <c r="E171" s="32" t="s">
        <v>539</v>
      </c>
      <c r="J171" s="40"/>
    </row>
    <row r="172" spans="1:16" x14ac:dyDescent="0.25">
      <c r="A172" s="24" t="s">
        <v>39</v>
      </c>
      <c r="B172" s="25"/>
      <c r="C172" s="26" t="s">
        <v>540</v>
      </c>
      <c r="D172" s="27"/>
      <c r="E172" s="24" t="s">
        <v>541</v>
      </c>
      <c r="F172" s="27"/>
      <c r="G172" s="27"/>
      <c r="H172" s="27"/>
      <c r="I172" s="28">
        <f>SUMIFS(I173:I190,A173:A190,"P")</f>
        <v>0</v>
      </c>
      <c r="J172" s="29"/>
    </row>
    <row r="173" spans="1:16" ht="30" x14ac:dyDescent="0.25">
      <c r="A173" s="30" t="s">
        <v>42</v>
      </c>
      <c r="B173" s="30">
        <v>38</v>
      </c>
      <c r="C173" s="31" t="s">
        <v>542</v>
      </c>
      <c r="D173" s="30" t="s">
        <v>57</v>
      </c>
      <c r="E173" s="32" t="s">
        <v>543</v>
      </c>
      <c r="F173" s="33" t="s">
        <v>137</v>
      </c>
      <c r="G173" s="34">
        <v>210.792</v>
      </c>
      <c r="H173" s="35">
        <v>0</v>
      </c>
      <c r="I173" s="36">
        <f>ROUND(G173*H173,P4)</f>
        <v>0</v>
      </c>
      <c r="J173" s="30"/>
      <c r="O173" s="37">
        <f>I173*0.21</f>
        <v>0</v>
      </c>
      <c r="P173">
        <v>3</v>
      </c>
    </row>
    <row r="174" spans="1:16" ht="45" x14ac:dyDescent="0.25">
      <c r="A174" s="30" t="s">
        <v>47</v>
      </c>
      <c r="B174" s="38"/>
      <c r="E174" s="32" t="s">
        <v>544</v>
      </c>
      <c r="J174" s="40"/>
    </row>
    <row r="175" spans="1:16" ht="45" x14ac:dyDescent="0.25">
      <c r="A175" s="30" t="s">
        <v>94</v>
      </c>
      <c r="B175" s="38"/>
      <c r="E175" s="41" t="s">
        <v>545</v>
      </c>
      <c r="J175" s="40"/>
    </row>
    <row r="176" spans="1:16" x14ac:dyDescent="0.25">
      <c r="A176" s="30" t="s">
        <v>94</v>
      </c>
      <c r="B176" s="38"/>
      <c r="E176" s="41" t="s">
        <v>546</v>
      </c>
      <c r="J176" s="40"/>
    </row>
    <row r="177" spans="1:16" x14ac:dyDescent="0.25">
      <c r="A177" s="30" t="s">
        <v>94</v>
      </c>
      <c r="B177" s="38"/>
      <c r="E177" s="41" t="s">
        <v>547</v>
      </c>
      <c r="J177" s="40"/>
    </row>
    <row r="178" spans="1:16" ht="285" x14ac:dyDescent="0.25">
      <c r="A178" s="30" t="s">
        <v>48</v>
      </c>
      <c r="B178" s="38"/>
      <c r="E178" s="32" t="s">
        <v>548</v>
      </c>
      <c r="J178" s="40"/>
    </row>
    <row r="179" spans="1:16" ht="30" x14ac:dyDescent="0.25">
      <c r="A179" s="30" t="s">
        <v>42</v>
      </c>
      <c r="B179" s="30">
        <v>39</v>
      </c>
      <c r="C179" s="31" t="s">
        <v>549</v>
      </c>
      <c r="D179" s="30" t="s">
        <v>44</v>
      </c>
      <c r="E179" s="32" t="s">
        <v>550</v>
      </c>
      <c r="F179" s="33" t="s">
        <v>137</v>
      </c>
      <c r="G179" s="34">
        <v>73.691000000000003</v>
      </c>
      <c r="H179" s="35">
        <v>0</v>
      </c>
      <c r="I179" s="36">
        <f>ROUND(G179*H179,P4)</f>
        <v>0</v>
      </c>
      <c r="J179" s="30"/>
      <c r="O179" s="37">
        <f>I179*0.21</f>
        <v>0</v>
      </c>
      <c r="P179">
        <v>3</v>
      </c>
    </row>
    <row r="180" spans="1:16" ht="30" x14ac:dyDescent="0.25">
      <c r="A180" s="30" t="s">
        <v>47</v>
      </c>
      <c r="B180" s="38"/>
      <c r="E180" s="32" t="s">
        <v>551</v>
      </c>
      <c r="J180" s="40"/>
    </row>
    <row r="181" spans="1:16" ht="45" x14ac:dyDescent="0.25">
      <c r="A181" s="30" t="s">
        <v>94</v>
      </c>
      <c r="B181" s="38"/>
      <c r="E181" s="41" t="s">
        <v>465</v>
      </c>
      <c r="J181" s="40"/>
    </row>
    <row r="182" spans="1:16" ht="285" x14ac:dyDescent="0.25">
      <c r="A182" s="30" t="s">
        <v>48</v>
      </c>
      <c r="B182" s="38"/>
      <c r="E182" s="32" t="s">
        <v>548</v>
      </c>
      <c r="J182" s="40"/>
    </row>
    <row r="183" spans="1:16" x14ac:dyDescent="0.25">
      <c r="A183" s="30" t="s">
        <v>42</v>
      </c>
      <c r="B183" s="30">
        <v>40</v>
      </c>
      <c r="C183" s="31" t="s">
        <v>552</v>
      </c>
      <c r="D183" s="30" t="s">
        <v>44</v>
      </c>
      <c r="E183" s="32" t="s">
        <v>553</v>
      </c>
      <c r="F183" s="33" t="s">
        <v>137</v>
      </c>
      <c r="G183" s="34">
        <v>20.358000000000001</v>
      </c>
      <c r="H183" s="35">
        <v>0</v>
      </c>
      <c r="I183" s="36">
        <f>ROUND(G183*H183,P4)</f>
        <v>0</v>
      </c>
      <c r="J183" s="30"/>
      <c r="O183" s="37">
        <f>I183*0.21</f>
        <v>0</v>
      </c>
      <c r="P183">
        <v>3</v>
      </c>
    </row>
    <row r="184" spans="1:16" ht="30" x14ac:dyDescent="0.25">
      <c r="A184" s="30" t="s">
        <v>47</v>
      </c>
      <c r="B184" s="38"/>
      <c r="E184" s="32" t="s">
        <v>554</v>
      </c>
      <c r="J184" s="40"/>
    </row>
    <row r="185" spans="1:16" x14ac:dyDescent="0.25">
      <c r="A185" s="30" t="s">
        <v>94</v>
      </c>
      <c r="B185" s="38"/>
      <c r="E185" s="41" t="s">
        <v>555</v>
      </c>
      <c r="J185" s="40"/>
    </row>
    <row r="186" spans="1:16" ht="300" x14ac:dyDescent="0.25">
      <c r="A186" s="30" t="s">
        <v>48</v>
      </c>
      <c r="B186" s="38"/>
      <c r="E186" s="32" t="s">
        <v>556</v>
      </c>
      <c r="J186" s="40"/>
    </row>
    <row r="187" spans="1:16" ht="30" x14ac:dyDescent="0.25">
      <c r="A187" s="30" t="s">
        <v>42</v>
      </c>
      <c r="B187" s="30">
        <v>41</v>
      </c>
      <c r="C187" s="31" t="s">
        <v>557</v>
      </c>
      <c r="D187" s="30" t="s">
        <v>44</v>
      </c>
      <c r="E187" s="32" t="s">
        <v>558</v>
      </c>
      <c r="F187" s="33" t="s">
        <v>137</v>
      </c>
      <c r="G187" s="34">
        <v>60.587000000000003</v>
      </c>
      <c r="H187" s="35">
        <v>0</v>
      </c>
      <c r="I187" s="36">
        <f>ROUND(G187*H187,P4)</f>
        <v>0</v>
      </c>
      <c r="J187" s="30"/>
      <c r="O187" s="37">
        <f>I187*0.21</f>
        <v>0</v>
      </c>
      <c r="P187">
        <v>3</v>
      </c>
    </row>
    <row r="188" spans="1:16" ht="30" x14ac:dyDescent="0.25">
      <c r="A188" s="30" t="s">
        <v>47</v>
      </c>
      <c r="B188" s="38"/>
      <c r="E188" s="32" t="s">
        <v>559</v>
      </c>
      <c r="J188" s="40"/>
    </row>
    <row r="189" spans="1:16" x14ac:dyDescent="0.25">
      <c r="A189" s="30" t="s">
        <v>94</v>
      </c>
      <c r="B189" s="38"/>
      <c r="E189" s="41" t="s">
        <v>560</v>
      </c>
      <c r="J189" s="40"/>
    </row>
    <row r="190" spans="1:16" ht="300" x14ac:dyDescent="0.25">
      <c r="A190" s="30" t="s">
        <v>48</v>
      </c>
      <c r="B190" s="38"/>
      <c r="E190" s="32" t="s">
        <v>561</v>
      </c>
      <c r="J190" s="40"/>
    </row>
    <row r="191" spans="1:16" x14ac:dyDescent="0.25">
      <c r="A191" s="24" t="s">
        <v>39</v>
      </c>
      <c r="B191" s="25"/>
      <c r="C191" s="26" t="s">
        <v>562</v>
      </c>
      <c r="D191" s="27"/>
      <c r="E191" s="24" t="s">
        <v>563</v>
      </c>
      <c r="F191" s="27"/>
      <c r="G191" s="27"/>
      <c r="H191" s="27"/>
      <c r="I191" s="28">
        <f>SUMIFS(I192:I195,A192:A195,"P")</f>
        <v>0</v>
      </c>
      <c r="J191" s="29"/>
    </row>
    <row r="192" spans="1:16" x14ac:dyDescent="0.25">
      <c r="A192" s="30" t="s">
        <v>42</v>
      </c>
      <c r="B192" s="30">
        <v>42</v>
      </c>
      <c r="C192" s="31" t="s">
        <v>564</v>
      </c>
      <c r="D192" s="30" t="s">
        <v>44</v>
      </c>
      <c r="E192" s="32" t="s">
        <v>565</v>
      </c>
      <c r="F192" s="33" t="s">
        <v>566</v>
      </c>
      <c r="G192" s="34">
        <v>45.652999999999999</v>
      </c>
      <c r="H192" s="35">
        <v>0</v>
      </c>
      <c r="I192" s="36">
        <f>ROUND(G192*H192,P4)</f>
        <v>0</v>
      </c>
      <c r="J192" s="30"/>
      <c r="O192" s="37">
        <f>I192*0.21</f>
        <v>0</v>
      </c>
      <c r="P192">
        <v>3</v>
      </c>
    </row>
    <row r="193" spans="1:16" ht="30" x14ac:dyDescent="0.25">
      <c r="A193" s="30" t="s">
        <v>47</v>
      </c>
      <c r="B193" s="38"/>
      <c r="E193" s="32" t="s">
        <v>567</v>
      </c>
      <c r="J193" s="40"/>
    </row>
    <row r="194" spans="1:16" x14ac:dyDescent="0.25">
      <c r="A194" s="30" t="s">
        <v>94</v>
      </c>
      <c r="B194" s="38"/>
      <c r="E194" s="41" t="s">
        <v>568</v>
      </c>
      <c r="J194" s="40"/>
    </row>
    <row r="195" spans="1:16" ht="120" x14ac:dyDescent="0.25">
      <c r="A195" s="30" t="s">
        <v>48</v>
      </c>
      <c r="B195" s="38"/>
      <c r="E195" s="32" t="s">
        <v>569</v>
      </c>
      <c r="J195" s="40"/>
    </row>
    <row r="196" spans="1:16" x14ac:dyDescent="0.25">
      <c r="A196" s="24" t="s">
        <v>39</v>
      </c>
      <c r="B196" s="25"/>
      <c r="C196" s="26" t="s">
        <v>270</v>
      </c>
      <c r="D196" s="27"/>
      <c r="E196" s="24" t="s">
        <v>271</v>
      </c>
      <c r="F196" s="27"/>
      <c r="G196" s="27"/>
      <c r="H196" s="27"/>
      <c r="I196" s="28">
        <f>SUMIFS(I197:I220,A197:A220,"P")</f>
        <v>0</v>
      </c>
      <c r="J196" s="29"/>
    </row>
    <row r="197" spans="1:16" x14ac:dyDescent="0.25">
      <c r="A197" s="30" t="s">
        <v>42</v>
      </c>
      <c r="B197" s="30">
        <v>43</v>
      </c>
      <c r="C197" s="31" t="s">
        <v>570</v>
      </c>
      <c r="D197" s="30" t="s">
        <v>44</v>
      </c>
      <c r="E197" s="32" t="s">
        <v>571</v>
      </c>
      <c r="F197" s="33" t="s">
        <v>137</v>
      </c>
      <c r="G197" s="34">
        <v>14.403</v>
      </c>
      <c r="H197" s="35">
        <v>0</v>
      </c>
      <c r="I197" s="36">
        <f>ROUND(G197*H197,P4)</f>
        <v>0</v>
      </c>
      <c r="J197" s="30"/>
      <c r="O197" s="37">
        <f>I197*0.21</f>
        <v>0</v>
      </c>
      <c r="P197">
        <v>3</v>
      </c>
    </row>
    <row r="198" spans="1:16" x14ac:dyDescent="0.25">
      <c r="A198" s="30" t="s">
        <v>47</v>
      </c>
      <c r="B198" s="38"/>
      <c r="E198" s="32" t="s">
        <v>572</v>
      </c>
      <c r="J198" s="40"/>
    </row>
    <row r="199" spans="1:16" x14ac:dyDescent="0.25">
      <c r="A199" s="30" t="s">
        <v>94</v>
      </c>
      <c r="B199" s="38"/>
      <c r="E199" s="41" t="s">
        <v>573</v>
      </c>
      <c r="J199" s="40"/>
    </row>
    <row r="200" spans="1:16" ht="150" x14ac:dyDescent="0.25">
      <c r="A200" s="30" t="s">
        <v>48</v>
      </c>
      <c r="B200" s="38"/>
      <c r="E200" s="32" t="s">
        <v>574</v>
      </c>
      <c r="J200" s="40"/>
    </row>
    <row r="201" spans="1:16" x14ac:dyDescent="0.25">
      <c r="A201" s="30" t="s">
        <v>42</v>
      </c>
      <c r="B201" s="30">
        <v>44</v>
      </c>
      <c r="C201" s="31" t="s">
        <v>575</v>
      </c>
      <c r="D201" s="30" t="s">
        <v>44</v>
      </c>
      <c r="E201" s="32" t="s">
        <v>576</v>
      </c>
      <c r="F201" s="33" t="s">
        <v>120</v>
      </c>
      <c r="G201" s="34">
        <v>6.2270000000000003</v>
      </c>
      <c r="H201" s="35">
        <v>0</v>
      </c>
      <c r="I201" s="36">
        <f>ROUND(G201*H201,P4)</f>
        <v>0</v>
      </c>
      <c r="J201" s="30"/>
      <c r="O201" s="37">
        <f>I201*0.21</f>
        <v>0</v>
      </c>
      <c r="P201">
        <v>3</v>
      </c>
    </row>
    <row r="202" spans="1:16" x14ac:dyDescent="0.25">
      <c r="A202" s="30" t="s">
        <v>47</v>
      </c>
      <c r="B202" s="38"/>
      <c r="E202" s="32" t="s">
        <v>577</v>
      </c>
      <c r="J202" s="40"/>
    </row>
    <row r="203" spans="1:16" x14ac:dyDescent="0.25">
      <c r="A203" s="30" t="s">
        <v>94</v>
      </c>
      <c r="B203" s="38"/>
      <c r="E203" s="41" t="s">
        <v>578</v>
      </c>
      <c r="J203" s="40"/>
    </row>
    <row r="204" spans="1:16" ht="409.5" x14ac:dyDescent="0.25">
      <c r="A204" s="30" t="s">
        <v>48</v>
      </c>
      <c r="B204" s="38"/>
      <c r="E204" s="32" t="s">
        <v>283</v>
      </c>
      <c r="J204" s="40"/>
    </row>
    <row r="205" spans="1:16" x14ac:dyDescent="0.25">
      <c r="A205" s="30" t="s">
        <v>42</v>
      </c>
      <c r="B205" s="30">
        <v>45</v>
      </c>
      <c r="C205" s="31" t="s">
        <v>477</v>
      </c>
      <c r="D205" s="30" t="s">
        <v>57</v>
      </c>
      <c r="E205" s="32" t="s">
        <v>478</v>
      </c>
      <c r="F205" s="33" t="s">
        <v>120</v>
      </c>
      <c r="G205" s="34">
        <v>2.2240000000000002</v>
      </c>
      <c r="H205" s="35">
        <v>0</v>
      </c>
      <c r="I205" s="36">
        <f>ROUND(G205*H205,P4)</f>
        <v>0</v>
      </c>
      <c r="J205" s="30"/>
      <c r="O205" s="37">
        <f>I205*0.21</f>
        <v>0</v>
      </c>
      <c r="P205">
        <v>3</v>
      </c>
    </row>
    <row r="206" spans="1:16" x14ac:dyDescent="0.25">
      <c r="A206" s="30" t="s">
        <v>47</v>
      </c>
      <c r="B206" s="38"/>
      <c r="E206" s="32" t="s">
        <v>579</v>
      </c>
      <c r="J206" s="40"/>
    </row>
    <row r="207" spans="1:16" x14ac:dyDescent="0.25">
      <c r="A207" s="30" t="s">
        <v>94</v>
      </c>
      <c r="B207" s="38"/>
      <c r="E207" s="41" t="s">
        <v>580</v>
      </c>
      <c r="J207" s="40"/>
    </row>
    <row r="208" spans="1:16" ht="75" x14ac:dyDescent="0.25">
      <c r="A208" s="30" t="s">
        <v>48</v>
      </c>
      <c r="B208" s="38"/>
      <c r="E208" s="32" t="s">
        <v>481</v>
      </c>
      <c r="J208" s="40"/>
    </row>
    <row r="209" spans="1:16" x14ac:dyDescent="0.25">
      <c r="A209" s="30" t="s">
        <v>42</v>
      </c>
      <c r="B209" s="30">
        <v>46</v>
      </c>
      <c r="C209" s="31" t="s">
        <v>284</v>
      </c>
      <c r="D209" s="30" t="s">
        <v>44</v>
      </c>
      <c r="E209" s="32" t="s">
        <v>285</v>
      </c>
      <c r="F209" s="33" t="s">
        <v>286</v>
      </c>
      <c r="G209" s="34">
        <v>13.9</v>
      </c>
      <c r="H209" s="35">
        <v>0</v>
      </c>
      <c r="I209" s="36">
        <f>ROUND(G209*H209,P4)</f>
        <v>0</v>
      </c>
      <c r="J209" s="30"/>
      <c r="O209" s="37">
        <f>I209*0.21</f>
        <v>0</v>
      </c>
      <c r="P209">
        <v>3</v>
      </c>
    </row>
    <row r="210" spans="1:16" x14ac:dyDescent="0.25">
      <c r="A210" s="30" t="s">
        <v>47</v>
      </c>
      <c r="B210" s="38"/>
      <c r="E210" s="39" t="s">
        <v>44</v>
      </c>
      <c r="J210" s="40"/>
    </row>
    <row r="211" spans="1:16" x14ac:dyDescent="0.25">
      <c r="A211" s="30" t="s">
        <v>94</v>
      </c>
      <c r="B211" s="38"/>
      <c r="E211" s="41" t="s">
        <v>581</v>
      </c>
      <c r="J211" s="40"/>
    </row>
    <row r="212" spans="1:16" ht="330" x14ac:dyDescent="0.25">
      <c r="A212" s="30" t="s">
        <v>48</v>
      </c>
      <c r="B212" s="38"/>
      <c r="E212" s="32" t="s">
        <v>288</v>
      </c>
      <c r="J212" s="40"/>
    </row>
    <row r="213" spans="1:16" x14ac:dyDescent="0.25">
      <c r="A213" s="30" t="s">
        <v>42</v>
      </c>
      <c r="B213" s="30">
        <v>47</v>
      </c>
      <c r="C213" s="31" t="s">
        <v>582</v>
      </c>
      <c r="D213" s="30" t="s">
        <v>44</v>
      </c>
      <c r="E213" s="32" t="s">
        <v>583</v>
      </c>
      <c r="F213" s="33" t="s">
        <v>286</v>
      </c>
      <c r="G213" s="34">
        <v>10.4</v>
      </c>
      <c r="H213" s="35">
        <v>0</v>
      </c>
      <c r="I213" s="36">
        <f>ROUND(G213*H213,P4)</f>
        <v>0</v>
      </c>
      <c r="J213" s="30"/>
      <c r="O213" s="37">
        <f>I213*0.21</f>
        <v>0</v>
      </c>
      <c r="P213">
        <v>3</v>
      </c>
    </row>
    <row r="214" spans="1:16" x14ac:dyDescent="0.25">
      <c r="A214" s="30" t="s">
        <v>47</v>
      </c>
      <c r="B214" s="38"/>
      <c r="E214" s="39" t="s">
        <v>44</v>
      </c>
      <c r="J214" s="40"/>
    </row>
    <row r="215" spans="1:16" x14ac:dyDescent="0.25">
      <c r="A215" s="30" t="s">
        <v>94</v>
      </c>
      <c r="B215" s="38"/>
      <c r="E215" s="41" t="s">
        <v>584</v>
      </c>
      <c r="J215" s="40"/>
    </row>
    <row r="216" spans="1:16" ht="315" x14ac:dyDescent="0.25">
      <c r="A216" s="30" t="s">
        <v>48</v>
      </c>
      <c r="B216" s="38"/>
      <c r="E216" s="32" t="s">
        <v>585</v>
      </c>
      <c r="J216" s="40"/>
    </row>
    <row r="217" spans="1:16" x14ac:dyDescent="0.25">
      <c r="A217" s="30" t="s">
        <v>42</v>
      </c>
      <c r="B217" s="30">
        <v>48</v>
      </c>
      <c r="C217" s="31" t="s">
        <v>586</v>
      </c>
      <c r="D217" s="30" t="s">
        <v>44</v>
      </c>
      <c r="E217" s="32" t="s">
        <v>587</v>
      </c>
      <c r="F217" s="33" t="s">
        <v>286</v>
      </c>
      <c r="G217" s="34">
        <v>1.3</v>
      </c>
      <c r="H217" s="35">
        <v>0</v>
      </c>
      <c r="I217" s="36">
        <f>ROUND(G217*H217,P4)</f>
        <v>0</v>
      </c>
      <c r="J217" s="30"/>
      <c r="O217" s="37">
        <f>I217*0.21</f>
        <v>0</v>
      </c>
      <c r="P217">
        <v>3</v>
      </c>
    </row>
    <row r="218" spans="1:16" x14ac:dyDescent="0.25">
      <c r="A218" s="30" t="s">
        <v>47</v>
      </c>
      <c r="B218" s="38"/>
      <c r="E218" s="32" t="s">
        <v>588</v>
      </c>
      <c r="J218" s="40"/>
    </row>
    <row r="219" spans="1:16" x14ac:dyDescent="0.25">
      <c r="A219" s="30" t="s">
        <v>94</v>
      </c>
      <c r="B219" s="38"/>
      <c r="E219" s="41" t="s">
        <v>589</v>
      </c>
      <c r="J219" s="40"/>
    </row>
    <row r="220" spans="1:16" ht="300" x14ac:dyDescent="0.25">
      <c r="A220" s="30" t="s">
        <v>48</v>
      </c>
      <c r="B220" s="38"/>
      <c r="E220" s="32" t="s">
        <v>590</v>
      </c>
      <c r="J220" s="40"/>
    </row>
    <row r="221" spans="1:16" x14ac:dyDescent="0.25">
      <c r="A221" s="24" t="s">
        <v>39</v>
      </c>
      <c r="B221" s="25"/>
      <c r="C221" s="26" t="s">
        <v>289</v>
      </c>
      <c r="D221" s="27"/>
      <c r="E221" s="24" t="s">
        <v>290</v>
      </c>
      <c r="F221" s="27"/>
      <c r="G221" s="27"/>
      <c r="H221" s="27"/>
      <c r="I221" s="28">
        <f>SUMIFS(I222:I237,A222:A237,"P")</f>
        <v>0</v>
      </c>
      <c r="J221" s="29"/>
    </row>
    <row r="222" spans="1:16" ht="30" x14ac:dyDescent="0.25">
      <c r="A222" s="30" t="s">
        <v>42</v>
      </c>
      <c r="B222" s="30">
        <v>49</v>
      </c>
      <c r="C222" s="31" t="s">
        <v>296</v>
      </c>
      <c r="D222" s="30" t="s">
        <v>44</v>
      </c>
      <c r="E222" s="32" t="s">
        <v>297</v>
      </c>
      <c r="F222" s="33" t="s">
        <v>286</v>
      </c>
      <c r="G222" s="34">
        <v>15.515000000000001</v>
      </c>
      <c r="H222" s="35">
        <v>0</v>
      </c>
      <c r="I222" s="36">
        <f>ROUND(G222*H222,P4)</f>
        <v>0</v>
      </c>
      <c r="J222" s="30"/>
      <c r="O222" s="37">
        <f>I222*0.21</f>
        <v>0</v>
      </c>
      <c r="P222">
        <v>3</v>
      </c>
    </row>
    <row r="223" spans="1:16" x14ac:dyDescent="0.25">
      <c r="A223" s="30" t="s">
        <v>47</v>
      </c>
      <c r="B223" s="38"/>
      <c r="E223" s="39" t="s">
        <v>44</v>
      </c>
      <c r="J223" s="40"/>
    </row>
    <row r="224" spans="1:16" x14ac:dyDescent="0.25">
      <c r="A224" s="30" t="s">
        <v>94</v>
      </c>
      <c r="B224" s="38"/>
      <c r="E224" s="41" t="s">
        <v>591</v>
      </c>
      <c r="J224" s="40"/>
    </row>
    <row r="225" spans="1:16" ht="90" x14ac:dyDescent="0.25">
      <c r="A225" s="30" t="s">
        <v>48</v>
      </c>
      <c r="B225" s="38"/>
      <c r="E225" s="32" t="s">
        <v>295</v>
      </c>
      <c r="J225" s="40"/>
    </row>
    <row r="226" spans="1:16" x14ac:dyDescent="0.25">
      <c r="A226" s="30" t="s">
        <v>42</v>
      </c>
      <c r="B226" s="30">
        <v>50</v>
      </c>
      <c r="C226" s="31" t="s">
        <v>305</v>
      </c>
      <c r="D226" s="30" t="s">
        <v>44</v>
      </c>
      <c r="E226" s="32" t="s">
        <v>306</v>
      </c>
      <c r="F226" s="33" t="s">
        <v>286</v>
      </c>
      <c r="G226" s="34">
        <v>12</v>
      </c>
      <c r="H226" s="35">
        <v>0</v>
      </c>
      <c r="I226" s="36">
        <f>ROUND(G226*H226,P4)</f>
        <v>0</v>
      </c>
      <c r="J226" s="30"/>
      <c r="O226" s="37">
        <f>I226*0.21</f>
        <v>0</v>
      </c>
      <c r="P226">
        <v>3</v>
      </c>
    </row>
    <row r="227" spans="1:16" x14ac:dyDescent="0.25">
      <c r="A227" s="30" t="s">
        <v>47</v>
      </c>
      <c r="B227" s="38"/>
      <c r="E227" s="39" t="s">
        <v>44</v>
      </c>
      <c r="J227" s="40"/>
    </row>
    <row r="228" spans="1:16" x14ac:dyDescent="0.25">
      <c r="A228" s="30" t="s">
        <v>94</v>
      </c>
      <c r="B228" s="38"/>
      <c r="E228" s="41" t="s">
        <v>592</v>
      </c>
      <c r="J228" s="40"/>
    </row>
    <row r="229" spans="1:16" ht="75" x14ac:dyDescent="0.25">
      <c r="A229" s="30" t="s">
        <v>48</v>
      </c>
      <c r="B229" s="38"/>
      <c r="E229" s="32" t="s">
        <v>593</v>
      </c>
      <c r="J229" s="40"/>
    </row>
    <row r="230" spans="1:16" x14ac:dyDescent="0.25">
      <c r="A230" s="30" t="s">
        <v>42</v>
      </c>
      <c r="B230" s="30">
        <v>51</v>
      </c>
      <c r="C230" s="31" t="s">
        <v>310</v>
      </c>
      <c r="D230" s="30" t="s">
        <v>44</v>
      </c>
      <c r="E230" s="32" t="s">
        <v>311</v>
      </c>
      <c r="F230" s="33" t="s">
        <v>286</v>
      </c>
      <c r="G230" s="34">
        <v>12</v>
      </c>
      <c r="H230" s="35">
        <v>0</v>
      </c>
      <c r="I230" s="36">
        <f>ROUND(G230*H230,P4)</f>
        <v>0</v>
      </c>
      <c r="J230" s="30"/>
      <c r="O230" s="37">
        <f>I230*0.21</f>
        <v>0</v>
      </c>
      <c r="P230">
        <v>3</v>
      </c>
    </row>
    <row r="231" spans="1:16" x14ac:dyDescent="0.25">
      <c r="A231" s="30" t="s">
        <v>47</v>
      </c>
      <c r="B231" s="38"/>
      <c r="E231" s="39" t="s">
        <v>44</v>
      </c>
      <c r="J231" s="40"/>
    </row>
    <row r="232" spans="1:16" x14ac:dyDescent="0.25">
      <c r="A232" s="30" t="s">
        <v>94</v>
      </c>
      <c r="B232" s="38"/>
      <c r="E232" s="41" t="s">
        <v>592</v>
      </c>
      <c r="J232" s="40"/>
    </row>
    <row r="233" spans="1:16" ht="45" x14ac:dyDescent="0.25">
      <c r="A233" s="30" t="s">
        <v>48</v>
      </c>
      <c r="B233" s="38"/>
      <c r="E233" s="32" t="s">
        <v>312</v>
      </c>
      <c r="J233" s="40"/>
    </row>
    <row r="234" spans="1:16" x14ac:dyDescent="0.25">
      <c r="A234" s="30" t="s">
        <v>42</v>
      </c>
      <c r="B234" s="30">
        <v>52</v>
      </c>
      <c r="C234" s="31" t="s">
        <v>594</v>
      </c>
      <c r="D234" s="30" t="s">
        <v>44</v>
      </c>
      <c r="E234" s="32" t="s">
        <v>595</v>
      </c>
      <c r="F234" s="33" t="s">
        <v>286</v>
      </c>
      <c r="G234" s="34">
        <v>23.314</v>
      </c>
      <c r="H234" s="35">
        <v>0</v>
      </c>
      <c r="I234" s="36">
        <f>ROUND(G234*H234,P4)</f>
        <v>0</v>
      </c>
      <c r="J234" s="30"/>
      <c r="O234" s="37">
        <f>I234*0.21</f>
        <v>0</v>
      </c>
      <c r="P234">
        <v>3</v>
      </c>
    </row>
    <row r="235" spans="1:16" ht="30" x14ac:dyDescent="0.25">
      <c r="A235" s="30" t="s">
        <v>47</v>
      </c>
      <c r="B235" s="38"/>
      <c r="E235" s="32" t="s">
        <v>596</v>
      </c>
      <c r="J235" s="40"/>
    </row>
    <row r="236" spans="1:16" x14ac:dyDescent="0.25">
      <c r="A236" s="30" t="s">
        <v>94</v>
      </c>
      <c r="B236" s="38"/>
      <c r="E236" s="41" t="s">
        <v>597</v>
      </c>
      <c r="J236" s="40"/>
    </row>
    <row r="237" spans="1:16" ht="45" x14ac:dyDescent="0.25">
      <c r="A237" s="30" t="s">
        <v>48</v>
      </c>
      <c r="B237" s="38"/>
      <c r="E237" s="32" t="s">
        <v>312</v>
      </c>
      <c r="J237" s="40"/>
    </row>
    <row r="238" spans="1:16" x14ac:dyDescent="0.25">
      <c r="A238" s="24" t="s">
        <v>39</v>
      </c>
      <c r="B238" s="25"/>
      <c r="C238" s="26" t="s">
        <v>598</v>
      </c>
      <c r="D238" s="27"/>
      <c r="E238" s="24" t="s">
        <v>599</v>
      </c>
      <c r="F238" s="27"/>
      <c r="G238" s="27"/>
      <c r="H238" s="27"/>
      <c r="I238" s="28">
        <f>SUMIFS(I239:I283,A239:A283,"P")</f>
        <v>0</v>
      </c>
      <c r="J238" s="29"/>
    </row>
    <row r="239" spans="1:16" x14ac:dyDescent="0.25">
      <c r="A239" s="30" t="s">
        <v>42</v>
      </c>
      <c r="B239" s="30">
        <v>53</v>
      </c>
      <c r="C239" s="31" t="s">
        <v>600</v>
      </c>
      <c r="D239" s="30" t="s">
        <v>57</v>
      </c>
      <c r="E239" s="32" t="s">
        <v>601</v>
      </c>
      <c r="F239" s="33" t="s">
        <v>120</v>
      </c>
      <c r="G239" s="34">
        <v>7.2999999999999995E-2</v>
      </c>
      <c r="H239" s="35">
        <v>0</v>
      </c>
      <c r="I239" s="36">
        <f>ROUND(G239*H239,P4)</f>
        <v>0</v>
      </c>
      <c r="J239" s="30"/>
      <c r="O239" s="37">
        <f>I239*0.21</f>
        <v>0</v>
      </c>
      <c r="P239">
        <v>3</v>
      </c>
    </row>
    <row r="240" spans="1:16" x14ac:dyDescent="0.25">
      <c r="A240" s="30" t="s">
        <v>47</v>
      </c>
      <c r="B240" s="38"/>
      <c r="E240" s="39" t="s">
        <v>44</v>
      </c>
      <c r="J240" s="40"/>
    </row>
    <row r="241" spans="1:16" x14ac:dyDescent="0.25">
      <c r="A241" s="30" t="s">
        <v>94</v>
      </c>
      <c r="B241" s="38"/>
      <c r="E241" s="41" t="s">
        <v>602</v>
      </c>
      <c r="J241" s="40"/>
    </row>
    <row r="242" spans="1:16" ht="105" x14ac:dyDescent="0.25">
      <c r="A242" s="30" t="s">
        <v>48</v>
      </c>
      <c r="B242" s="38"/>
      <c r="E242" s="32" t="s">
        <v>603</v>
      </c>
      <c r="J242" s="40"/>
    </row>
    <row r="243" spans="1:16" x14ac:dyDescent="0.25">
      <c r="A243" s="30" t="s">
        <v>42</v>
      </c>
      <c r="B243" s="30">
        <v>54</v>
      </c>
      <c r="C243" s="31" t="s">
        <v>600</v>
      </c>
      <c r="D243" s="30" t="s">
        <v>61</v>
      </c>
      <c r="E243" s="32" t="s">
        <v>601</v>
      </c>
      <c r="F243" s="33" t="s">
        <v>120</v>
      </c>
      <c r="G243" s="34">
        <v>8.9999999999999993E-3</v>
      </c>
      <c r="H243" s="35">
        <v>0</v>
      </c>
      <c r="I243" s="36">
        <f>ROUND(G243*H243,P4)</f>
        <v>0</v>
      </c>
      <c r="J243" s="30"/>
      <c r="O243" s="37">
        <f>I243*0.21</f>
        <v>0</v>
      </c>
      <c r="P243">
        <v>3</v>
      </c>
    </row>
    <row r="244" spans="1:16" ht="60" x14ac:dyDescent="0.25">
      <c r="A244" s="30" t="s">
        <v>47</v>
      </c>
      <c r="B244" s="38"/>
      <c r="E244" s="32" t="s">
        <v>604</v>
      </c>
      <c r="J244" s="40"/>
    </row>
    <row r="245" spans="1:16" x14ac:dyDescent="0.25">
      <c r="A245" s="30" t="s">
        <v>94</v>
      </c>
      <c r="B245" s="38"/>
      <c r="E245" s="41" t="s">
        <v>605</v>
      </c>
      <c r="J245" s="40"/>
    </row>
    <row r="246" spans="1:16" ht="75" x14ac:dyDescent="0.25">
      <c r="A246" s="30" t="s">
        <v>48</v>
      </c>
      <c r="B246" s="38"/>
      <c r="E246" s="32" t="s">
        <v>606</v>
      </c>
      <c r="J246" s="40"/>
    </row>
    <row r="247" spans="1:16" x14ac:dyDescent="0.25">
      <c r="A247" s="30" t="s">
        <v>42</v>
      </c>
      <c r="B247" s="30">
        <v>55</v>
      </c>
      <c r="C247" s="31" t="s">
        <v>607</v>
      </c>
      <c r="D247" s="30" t="s">
        <v>44</v>
      </c>
      <c r="E247" s="32" t="s">
        <v>608</v>
      </c>
      <c r="F247" s="33" t="s">
        <v>286</v>
      </c>
      <c r="G247" s="34">
        <v>4.16</v>
      </c>
      <c r="H247" s="35">
        <v>0</v>
      </c>
      <c r="I247" s="36">
        <f>ROUND(G247*H247,P4)</f>
        <v>0</v>
      </c>
      <c r="J247" s="30"/>
      <c r="O247" s="37">
        <f>I247*0.21</f>
        <v>0</v>
      </c>
      <c r="P247">
        <v>3</v>
      </c>
    </row>
    <row r="248" spans="1:16" ht="30" x14ac:dyDescent="0.25">
      <c r="A248" s="30" t="s">
        <v>47</v>
      </c>
      <c r="B248" s="38"/>
      <c r="E248" s="32" t="s">
        <v>609</v>
      </c>
      <c r="J248" s="40"/>
    </row>
    <row r="249" spans="1:16" x14ac:dyDescent="0.25">
      <c r="A249" s="30" t="s">
        <v>94</v>
      </c>
      <c r="B249" s="38"/>
      <c r="E249" s="41" t="s">
        <v>610</v>
      </c>
      <c r="J249" s="40"/>
    </row>
    <row r="250" spans="1:16" ht="75" x14ac:dyDescent="0.25">
      <c r="A250" s="30" t="s">
        <v>48</v>
      </c>
      <c r="B250" s="38"/>
      <c r="E250" s="32" t="s">
        <v>611</v>
      </c>
      <c r="J250" s="40"/>
    </row>
    <row r="251" spans="1:16" x14ac:dyDescent="0.25">
      <c r="A251" s="30" t="s">
        <v>42</v>
      </c>
      <c r="B251" s="30">
        <v>56</v>
      </c>
      <c r="C251" s="31" t="s">
        <v>612</v>
      </c>
      <c r="D251" s="30" t="s">
        <v>44</v>
      </c>
      <c r="E251" s="32" t="s">
        <v>613</v>
      </c>
      <c r="F251" s="33" t="s">
        <v>286</v>
      </c>
      <c r="G251" s="34">
        <v>4.2</v>
      </c>
      <c r="H251" s="35">
        <v>0</v>
      </c>
      <c r="I251" s="36">
        <f>ROUND(G251*H251,P4)</f>
        <v>0</v>
      </c>
      <c r="J251" s="30"/>
      <c r="O251" s="37">
        <f>I251*0.21</f>
        <v>0</v>
      </c>
      <c r="P251">
        <v>3</v>
      </c>
    </row>
    <row r="252" spans="1:16" ht="30" x14ac:dyDescent="0.25">
      <c r="A252" s="30" t="s">
        <v>47</v>
      </c>
      <c r="B252" s="38"/>
      <c r="E252" s="32" t="s">
        <v>614</v>
      </c>
      <c r="J252" s="40"/>
    </row>
    <row r="253" spans="1:16" x14ac:dyDescent="0.25">
      <c r="A253" s="30" t="s">
        <v>94</v>
      </c>
      <c r="B253" s="38"/>
      <c r="E253" s="41" t="s">
        <v>615</v>
      </c>
      <c r="J253" s="40"/>
    </row>
    <row r="254" spans="1:16" ht="75" x14ac:dyDescent="0.25">
      <c r="A254" s="30" t="s">
        <v>48</v>
      </c>
      <c r="B254" s="38"/>
      <c r="E254" s="32" t="s">
        <v>611</v>
      </c>
      <c r="J254" s="40"/>
    </row>
    <row r="255" spans="1:16" x14ac:dyDescent="0.25">
      <c r="A255" s="30" t="s">
        <v>42</v>
      </c>
      <c r="B255" s="30">
        <v>57</v>
      </c>
      <c r="C255" s="31" t="s">
        <v>616</v>
      </c>
      <c r="D255" s="30" t="s">
        <v>57</v>
      </c>
      <c r="E255" s="32" t="s">
        <v>617</v>
      </c>
      <c r="F255" s="33" t="s">
        <v>137</v>
      </c>
      <c r="G255" s="34">
        <v>37.984000000000002</v>
      </c>
      <c r="H255" s="35">
        <v>0</v>
      </c>
      <c r="I255" s="36">
        <f>ROUND(G255*H255,P4)</f>
        <v>0</v>
      </c>
      <c r="J255" s="30"/>
      <c r="O255" s="37">
        <f>I255*0.21</f>
        <v>0</v>
      </c>
      <c r="P255">
        <v>3</v>
      </c>
    </row>
    <row r="256" spans="1:16" x14ac:dyDescent="0.25">
      <c r="A256" s="30" t="s">
        <v>47</v>
      </c>
      <c r="B256" s="38"/>
      <c r="E256" s="39" t="s">
        <v>44</v>
      </c>
      <c r="J256" s="40"/>
    </row>
    <row r="257" spans="1:16" x14ac:dyDescent="0.25">
      <c r="A257" s="30" t="s">
        <v>94</v>
      </c>
      <c r="B257" s="38"/>
      <c r="E257" s="41" t="s">
        <v>618</v>
      </c>
      <c r="J257" s="40"/>
    </row>
    <row r="258" spans="1:16" ht="60" x14ac:dyDescent="0.25">
      <c r="A258" s="30" t="s">
        <v>48</v>
      </c>
      <c r="B258" s="38"/>
      <c r="E258" s="32" t="s">
        <v>619</v>
      </c>
      <c r="J258" s="40"/>
    </row>
    <row r="259" spans="1:16" x14ac:dyDescent="0.25">
      <c r="A259" s="30" t="s">
        <v>42</v>
      </c>
      <c r="B259" s="30">
        <v>58</v>
      </c>
      <c r="C259" s="31" t="s">
        <v>620</v>
      </c>
      <c r="D259" s="30" t="s">
        <v>44</v>
      </c>
      <c r="E259" s="32" t="s">
        <v>621</v>
      </c>
      <c r="F259" s="33" t="s">
        <v>137</v>
      </c>
      <c r="G259" s="34">
        <v>37.984000000000002</v>
      </c>
      <c r="H259" s="35">
        <v>0</v>
      </c>
      <c r="I259" s="36">
        <f>ROUND(G259*H259,P4)</f>
        <v>0</v>
      </c>
      <c r="J259" s="30"/>
      <c r="O259" s="37">
        <f>I259*0.21</f>
        <v>0</v>
      </c>
      <c r="P259">
        <v>3</v>
      </c>
    </row>
    <row r="260" spans="1:16" ht="30" x14ac:dyDescent="0.25">
      <c r="A260" s="30" t="s">
        <v>47</v>
      </c>
      <c r="B260" s="38"/>
      <c r="E260" s="32" t="s">
        <v>622</v>
      </c>
      <c r="J260" s="40"/>
    </row>
    <row r="261" spans="1:16" x14ac:dyDescent="0.25">
      <c r="A261" s="30" t="s">
        <v>94</v>
      </c>
      <c r="B261" s="38"/>
      <c r="E261" s="41" t="s">
        <v>618</v>
      </c>
      <c r="J261" s="40"/>
    </row>
    <row r="262" spans="1:16" ht="60" x14ac:dyDescent="0.25">
      <c r="A262" s="30" t="s">
        <v>48</v>
      </c>
      <c r="B262" s="38"/>
      <c r="E262" s="32" t="s">
        <v>619</v>
      </c>
      <c r="J262" s="40"/>
    </row>
    <row r="263" spans="1:16" x14ac:dyDescent="0.25">
      <c r="A263" s="30" t="s">
        <v>42</v>
      </c>
      <c r="B263" s="30">
        <v>59</v>
      </c>
      <c r="C263" s="31" t="s">
        <v>623</v>
      </c>
      <c r="D263" s="30" t="s">
        <v>44</v>
      </c>
      <c r="E263" s="32" t="s">
        <v>624</v>
      </c>
      <c r="F263" s="33" t="s">
        <v>286</v>
      </c>
      <c r="G263" s="34">
        <v>21.102</v>
      </c>
      <c r="H263" s="35">
        <v>0</v>
      </c>
      <c r="I263" s="36">
        <f>ROUND(G263*H263,P4)</f>
        <v>0</v>
      </c>
      <c r="J263" s="30"/>
      <c r="O263" s="37">
        <f>I263*0.21</f>
        <v>0</v>
      </c>
      <c r="P263">
        <v>3</v>
      </c>
    </row>
    <row r="264" spans="1:16" x14ac:dyDescent="0.25">
      <c r="A264" s="30" t="s">
        <v>47</v>
      </c>
      <c r="B264" s="38"/>
      <c r="E264" s="39" t="s">
        <v>44</v>
      </c>
      <c r="J264" s="40"/>
    </row>
    <row r="265" spans="1:16" x14ac:dyDescent="0.25">
      <c r="A265" s="30" t="s">
        <v>94</v>
      </c>
      <c r="B265" s="38"/>
      <c r="E265" s="41" t="s">
        <v>625</v>
      </c>
      <c r="J265" s="40"/>
    </row>
    <row r="266" spans="1:16" ht="75" x14ac:dyDescent="0.25">
      <c r="A266" s="30" t="s">
        <v>48</v>
      </c>
      <c r="B266" s="38"/>
      <c r="E266" s="32" t="s">
        <v>626</v>
      </c>
      <c r="J266" s="40"/>
    </row>
    <row r="267" spans="1:16" x14ac:dyDescent="0.25">
      <c r="A267" s="30" t="s">
        <v>42</v>
      </c>
      <c r="B267" s="30">
        <v>60</v>
      </c>
      <c r="C267" s="31" t="s">
        <v>627</v>
      </c>
      <c r="D267" s="30" t="s">
        <v>44</v>
      </c>
      <c r="E267" s="32" t="s">
        <v>628</v>
      </c>
      <c r="F267" s="33" t="s">
        <v>629</v>
      </c>
      <c r="G267" s="34">
        <v>45.28</v>
      </c>
      <c r="H267" s="35">
        <v>0</v>
      </c>
      <c r="I267" s="36">
        <f>ROUND(G267*H267,P4)</f>
        <v>0</v>
      </c>
      <c r="J267" s="30"/>
      <c r="O267" s="37">
        <f>I267*0.21</f>
        <v>0</v>
      </c>
      <c r="P267">
        <v>3</v>
      </c>
    </row>
    <row r="268" spans="1:16" x14ac:dyDescent="0.25">
      <c r="A268" s="30" t="s">
        <v>47</v>
      </c>
      <c r="B268" s="38"/>
      <c r="E268" s="32" t="s">
        <v>630</v>
      </c>
      <c r="J268" s="40"/>
    </row>
    <row r="269" spans="1:16" x14ac:dyDescent="0.25">
      <c r="A269" s="30" t="s">
        <v>94</v>
      </c>
      <c r="B269" s="38"/>
      <c r="E269" s="41" t="s">
        <v>631</v>
      </c>
      <c r="J269" s="40"/>
    </row>
    <row r="270" spans="1:16" x14ac:dyDescent="0.25">
      <c r="A270" s="30" t="s">
        <v>94</v>
      </c>
      <c r="B270" s="38"/>
      <c r="E270" s="41" t="s">
        <v>632</v>
      </c>
      <c r="J270" s="40"/>
    </row>
    <row r="271" spans="1:16" x14ac:dyDescent="0.25">
      <c r="A271" s="30" t="s">
        <v>94</v>
      </c>
      <c r="B271" s="38"/>
      <c r="E271" s="41" t="s">
        <v>633</v>
      </c>
      <c r="J271" s="40"/>
    </row>
    <row r="272" spans="1:16" ht="409.5" x14ac:dyDescent="0.25">
      <c r="A272" s="30" t="s">
        <v>48</v>
      </c>
      <c r="B272" s="38"/>
      <c r="E272" s="32" t="s">
        <v>634</v>
      </c>
      <c r="J272" s="40"/>
    </row>
    <row r="273" spans="1:16" x14ac:dyDescent="0.25">
      <c r="A273" s="30" t="s">
        <v>42</v>
      </c>
      <c r="B273" s="30">
        <v>61</v>
      </c>
      <c r="C273" s="31" t="s">
        <v>635</v>
      </c>
      <c r="D273" s="30" t="s">
        <v>44</v>
      </c>
      <c r="E273" s="32" t="s">
        <v>636</v>
      </c>
      <c r="F273" s="33" t="s">
        <v>59</v>
      </c>
      <c r="G273" s="34">
        <v>1</v>
      </c>
      <c r="H273" s="35">
        <v>0</v>
      </c>
      <c r="I273" s="36">
        <f>ROUND(G273*H273,P4)</f>
        <v>0</v>
      </c>
      <c r="J273" s="30"/>
      <c r="O273" s="37">
        <f>I273*0.21</f>
        <v>0</v>
      </c>
      <c r="P273">
        <v>3</v>
      </c>
    </row>
    <row r="274" spans="1:16" x14ac:dyDescent="0.25">
      <c r="A274" s="30" t="s">
        <v>47</v>
      </c>
      <c r="B274" s="38"/>
      <c r="E274" s="39" t="s">
        <v>44</v>
      </c>
      <c r="J274" s="40"/>
    </row>
    <row r="275" spans="1:16" x14ac:dyDescent="0.25">
      <c r="A275" s="30" t="s">
        <v>48</v>
      </c>
      <c r="B275" s="38"/>
      <c r="E275" s="39" t="s">
        <v>44</v>
      </c>
      <c r="J275" s="40"/>
    </row>
    <row r="276" spans="1:16" x14ac:dyDescent="0.25">
      <c r="A276" s="30" t="s">
        <v>42</v>
      </c>
      <c r="B276" s="30">
        <v>62</v>
      </c>
      <c r="C276" s="31" t="s">
        <v>637</v>
      </c>
      <c r="D276" s="30" t="s">
        <v>44</v>
      </c>
      <c r="E276" s="32" t="s">
        <v>638</v>
      </c>
      <c r="F276" s="33" t="s">
        <v>639</v>
      </c>
      <c r="G276" s="34">
        <v>52</v>
      </c>
      <c r="H276" s="35">
        <v>0</v>
      </c>
      <c r="I276" s="36">
        <f>ROUND(G276*H276,P4)</f>
        <v>0</v>
      </c>
      <c r="J276" s="30"/>
      <c r="O276" s="37">
        <f>I276*0.21</f>
        <v>0</v>
      </c>
      <c r="P276">
        <v>3</v>
      </c>
    </row>
    <row r="277" spans="1:16" x14ac:dyDescent="0.25">
      <c r="A277" s="30" t="s">
        <v>47</v>
      </c>
      <c r="B277" s="38"/>
      <c r="E277" s="39"/>
      <c r="J277" s="40"/>
    </row>
    <row r="278" spans="1:16" x14ac:dyDescent="0.25">
      <c r="A278" s="30" t="s">
        <v>94</v>
      </c>
      <c r="B278" s="38"/>
      <c r="E278" s="41" t="s">
        <v>640</v>
      </c>
      <c r="J278" s="40"/>
    </row>
    <row r="279" spans="1:16" x14ac:dyDescent="0.25">
      <c r="A279" s="30" t="s">
        <v>48</v>
      </c>
      <c r="B279" s="38"/>
      <c r="E279" s="39"/>
      <c r="J279" s="40"/>
    </row>
    <row r="280" spans="1:16" x14ac:dyDescent="0.25">
      <c r="A280" s="30" t="s">
        <v>42</v>
      </c>
      <c r="B280" s="30">
        <v>63</v>
      </c>
      <c r="C280" s="31" t="s">
        <v>641</v>
      </c>
      <c r="D280" s="30" t="s">
        <v>44</v>
      </c>
      <c r="E280" s="32" t="s">
        <v>642</v>
      </c>
      <c r="F280" s="33" t="s">
        <v>643</v>
      </c>
      <c r="G280" s="34">
        <v>28</v>
      </c>
      <c r="H280" s="35">
        <v>0</v>
      </c>
      <c r="I280" s="36">
        <f>ROUND(G280*H280,P4)</f>
        <v>0</v>
      </c>
      <c r="J280" s="30"/>
      <c r="O280" s="37">
        <f>I280*0.21</f>
        <v>0</v>
      </c>
      <c r="P280">
        <v>3</v>
      </c>
    </row>
    <row r="281" spans="1:16" x14ac:dyDescent="0.25">
      <c r="A281" s="30" t="s">
        <v>47</v>
      </c>
      <c r="B281" s="38"/>
      <c r="E281" s="39" t="s">
        <v>44</v>
      </c>
      <c r="J281" s="40"/>
    </row>
    <row r="282" spans="1:16" x14ac:dyDescent="0.25">
      <c r="A282" s="30" t="s">
        <v>94</v>
      </c>
      <c r="B282" s="38"/>
      <c r="E282" s="41" t="s">
        <v>644</v>
      </c>
      <c r="J282" s="40"/>
    </row>
    <row r="283" spans="1:16" x14ac:dyDescent="0.25">
      <c r="A283" s="30" t="s">
        <v>48</v>
      </c>
      <c r="B283" s="42"/>
      <c r="C283" s="43"/>
      <c r="D283" s="43"/>
      <c r="E283" s="45" t="s">
        <v>44</v>
      </c>
      <c r="F283" s="43"/>
      <c r="G283" s="43"/>
      <c r="H283" s="43"/>
      <c r="I283" s="43"/>
      <c r="J283" s="44"/>
    </row>
  </sheetData>
  <sheetProtection algorithmName="SHA-512" hashValue="GsShwHBGgCK0uC1CsSZLE0EOyvsCQ3Ye9oayt5qPFIhzujiXWTyIF1j9cfdCpJD50zNUxNZT8ZtqdcwKjW+1uA==" saltValue="mfGIeOe1/li9PbNljomFE+OV6ysIlQY6xNbCg8et1hXYwJWmjSrBvNR4nZP90SUOVO4RkZwgRBB+jxtI2KMomA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000</vt:lpstr>
      <vt:lpstr>001</vt:lpstr>
      <vt:lpstr>101</vt:lpstr>
      <vt:lpstr>102</vt:lpstr>
      <vt:lpstr>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Bro-PC\Bro</dc:creator>
  <cp:lastModifiedBy>Bronislav Šimoník</cp:lastModifiedBy>
  <dcterms:created xsi:type="dcterms:W3CDTF">2024-08-30T07:28:12Z</dcterms:created>
  <dcterms:modified xsi:type="dcterms:W3CDTF">2024-08-30T07:32:15Z</dcterms:modified>
</cp:coreProperties>
</file>